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236" yWindow="65431" windowWidth="10980" windowHeight="8850" activeTab="2"/>
  </bookViews>
  <sheets>
    <sheet name="ปี 58" sheetId="1" r:id="rId1"/>
    <sheet name="ปี59" sheetId="2" r:id="rId2"/>
    <sheet name="ปี60" sheetId="3" r:id="rId3"/>
    <sheet name="ยอดเงินโอนเข้า 58-60" sheetId="4" r:id="rId4"/>
    <sheet name="สำหรับพิมพ์" sheetId="5" r:id="rId5"/>
    <sheet name="ข้อมูล 3 ปี" sheetId="6" r:id="rId6"/>
    <sheet name="58-59-60" sheetId="7" r:id="rId7"/>
    <sheet name="pivot" sheetId="8" r:id="rId8"/>
  </sheets>
  <definedNames>
    <definedName name="_xlnm._FilterDatabase" localSheetId="0" hidden="1">'ปี 58'!$A$8:$S$8</definedName>
  </definedNames>
  <calcPr fullCalcOnLoad="1"/>
  <pivotCaches>
    <pivotCache cacheId="1" r:id="rId9"/>
  </pivotCaches>
</workbook>
</file>

<file path=xl/sharedStrings.xml><?xml version="1.0" encoding="utf-8"?>
<sst xmlns="http://schemas.openxmlformats.org/spreadsheetml/2006/main" count="2607" uniqueCount="597">
  <si>
    <t>รายงานสรุปยอดเงินงบประมาณสุทธิรายกองทุน จำแนกตามหน่วยบริการ</t>
  </si>
  <si>
    <t>เขตพื้นที่  เขต 4 สระบุรี จังหวัด พระนครศรีอยุธยา</t>
  </si>
  <si>
    <t>รหัสหน่วยบริการ  ทั้งหมด หน่วยบริการ  ทั้งหมด   สังกัด  ทั้งหมด</t>
  </si>
  <si>
    <t>ข้อมูล ณ วันที่ 17 มีนาคม 2559</t>
  </si>
  <si>
    <t>รหัสหน่วยบริการ</t>
  </si>
  <si>
    <t>หน่วยบริการ</t>
  </si>
  <si>
    <t>กองทุนค่าบริการทางการแพทย์</t>
  </si>
  <si>
    <t>กองทุนเอดส์</t>
  </si>
  <si>
    <t>กองทุนไตวายเรื้อรัง</t>
  </si>
  <si>
    <t>กองทุนควบคุมป้องกันความรุนแรงของโรคเบาหวาน</t>
  </si>
  <si>
    <t>งบค่าใช้จ่ายเพื่อเพิ่มประสิทธิภาพหน่วยบริการ</t>
  </si>
  <si>
    <t>งบค่าตอบแทนกำลังคนด้านสาธารณสุข</t>
  </si>
  <si>
    <t>สวัสดิการรักษาพยาบาลของพนักงานส่วนท้องถิ่น</t>
  </si>
  <si>
    <t>งบอื่น ๆ</t>
  </si>
  <si>
    <t>ค่าบริการสาธารณสุขสำหรับผู้สูงอายุที่มีภาวะพึ่งพิง</t>
  </si>
  <si>
    <t>รวม</t>
  </si>
  <si>
    <t>กองทุนผู้ป่วยนอก</t>
  </si>
  <si>
    <t>กองทุนผู้ป่วยใน</t>
  </si>
  <si>
    <t>กองทุนสร้างเสริมสุขภาพและป้องกันโรค</t>
  </si>
  <si>
    <t>กองทุน CENTRAL REIMBURSE</t>
  </si>
  <si>
    <t>งบค่าบริการทางการแพทย์ที่เบิกจ่ายในลักษณะงบลงทุน</t>
  </si>
  <si>
    <t>งบแพทย์แผนไทย</t>
  </si>
  <si>
    <t>ค่าบริการควบคุมป้องกันความรุนแรงของโรคเบาหวานและความดันโลหิตสูง</t>
  </si>
  <si>
    <t>เงินชดเชยตามมติบอร์ดอนุมัติ (เงินที่เบิกจากกำไรสะสม)</t>
  </si>
  <si>
    <t>กองทุนสำรองกลางกรณีมีเหตุฉุกเฉิน</t>
  </si>
  <si>
    <t>งบค่าบริการสาธารณสุขสำหรับผู้สูงอายุที่มีภาวะพึ่งพิง</t>
  </si>
  <si>
    <t>งบประมาณสุทธิ</t>
  </si>
  <si>
    <t>10660</t>
  </si>
  <si>
    <t xml:space="preserve">โรงพยาบาลพระนครศรีอยุธยา   </t>
  </si>
  <si>
    <t>10688</t>
  </si>
  <si>
    <t xml:space="preserve">โรงพยาบาลเสนา   </t>
  </si>
  <si>
    <t>10768</t>
  </si>
  <si>
    <t xml:space="preserve">รพ.ท่าเรือ   </t>
  </si>
  <si>
    <t>10769</t>
  </si>
  <si>
    <t xml:space="preserve">รพ.สมเด็จพระสังฆราช(นครหลวง)   </t>
  </si>
  <si>
    <t>10770</t>
  </si>
  <si>
    <t xml:space="preserve">โรงพยาบาลบางไทร   </t>
  </si>
  <si>
    <t>10771</t>
  </si>
  <si>
    <t xml:space="preserve">รพ.บางบาล   </t>
  </si>
  <si>
    <t>10772</t>
  </si>
  <si>
    <t xml:space="preserve">โรงพยาบาลบางปะอิน   </t>
  </si>
  <si>
    <t>10773</t>
  </si>
  <si>
    <t xml:space="preserve">โรงพยาบาลบางปะหัน   </t>
  </si>
  <si>
    <t>10774</t>
  </si>
  <si>
    <t xml:space="preserve">โรงพยาบาลผักไห่   </t>
  </si>
  <si>
    <t>10775</t>
  </si>
  <si>
    <t xml:space="preserve">โรงพยาบาลภาชี   </t>
  </si>
  <si>
    <t>10776</t>
  </si>
  <si>
    <t xml:space="preserve">โรงพยาบาลลาดบัวหลวง   </t>
  </si>
  <si>
    <t>10777</t>
  </si>
  <si>
    <t xml:space="preserve">โรงพยาบาลวังน้อย   </t>
  </si>
  <si>
    <t>10778</t>
  </si>
  <si>
    <t xml:space="preserve">โรงพยาบาลบางซ้าย   </t>
  </si>
  <si>
    <t>10779</t>
  </si>
  <si>
    <t xml:space="preserve">โรงพยาบาลอุทัย   </t>
  </si>
  <si>
    <t>10780</t>
  </si>
  <si>
    <t xml:space="preserve">โรงพยาบาลมหาราช   </t>
  </si>
  <si>
    <t>10781</t>
  </si>
  <si>
    <t xml:space="preserve">โรงพยาบาลบ้านแพรก   </t>
  </si>
  <si>
    <t>วันที่ทำรายการตั้งแต่  01 ตุลาคม 2557 ถึง 30 กันยายน 2558</t>
  </si>
  <si>
    <t>กองทุนฟื้นฟูสมรรถภาพด้านการแพทย์</t>
  </si>
  <si>
    <t>เงินช่วยเหลือผู้รับบริการ ม. 41</t>
  </si>
  <si>
    <t>เงินช่วยเหลือผู้ให้บริการ</t>
  </si>
  <si>
    <t>กองทุนค่าบริการทางการแพทย์ 58</t>
  </si>
  <si>
    <t>กองทุนผู้ป่วยนอก 58</t>
  </si>
  <si>
    <t>กองทุนผู้ป่วยนอก 59</t>
  </si>
  <si>
    <t>กองทุนผู้ป่วยใน 58</t>
  </si>
  <si>
    <t>กองทุนผู้ป่วยใน 59</t>
  </si>
  <si>
    <t>กองทุนสร้างเสริมสุขภาพและป้องกันโรค 58</t>
  </si>
  <si>
    <t>กองทุนสร้างเสริมสุขภาพและป้องกันโรค 59</t>
  </si>
  <si>
    <t>กองทุน CENTRAL REIMBURSE 58</t>
  </si>
  <si>
    <t>กองทุน CENTRAL REIMBURSE 59</t>
  </si>
  <si>
    <t>งบค่าบริการทางการแพทย์ที่เบิกจ่ายในลักษณะงบลงทุน 58</t>
  </si>
  <si>
    <t>กองทุนฟื้นฟูสมรรถภาพด้านการแพทย์ 58</t>
  </si>
  <si>
    <t>เงินช่วยเหลือผู้รับบริการ ม. 41 58</t>
  </si>
  <si>
    <t>เงินช่วยเหลือผู้ให้บริการ 58</t>
  </si>
  <si>
    <t>งบแพทย์แผนไทย 58</t>
  </si>
  <si>
    <t>กองทุนเอดส์ 58</t>
  </si>
  <si>
    <t>กองทุนไตวายเรื้อรัง 58</t>
  </si>
  <si>
    <t>ค่าบริการควบคุมป้องกันความรุนแรงของโรคเบาหวานและความดันโลหิตสูง 58</t>
  </si>
  <si>
    <t>งบค่าตอบแทนกำลังคนด้านสาธารณสุข 58</t>
  </si>
  <si>
    <t>สวัสดิการรักษาพยาบาลของพนักงานส่วนท้องถิ่น 58</t>
  </si>
  <si>
    <t>เงินชดเชยตามมติบอร์ดอนุมัติ (เงินที่เบิกจากกำไรสะสม) 58</t>
  </si>
  <si>
    <t>งบค่าบริการทางการแพทย์ที่เบิกจ่ายในลักษณะงบลงทุน 59</t>
  </si>
  <si>
    <t>งบแพทย์แผนไทย 59</t>
  </si>
  <si>
    <t>กองทุนเอดส์ 59</t>
  </si>
  <si>
    <t>กองทุนไตวายเรื้อรัง 59</t>
  </si>
  <si>
    <t>ค่าบริการควบคุมป้องกันความรุนแรงของโรคเบาหวานและความดันโลหิตสูง 59</t>
  </si>
  <si>
    <t>งบค่าใช้จ่ายเพื่อเพิ่มประสิทธิภาพหน่วยบริการ 59</t>
  </si>
  <si>
    <t>งบค่าตอบแทนกำลังคนด้านสาธารณสุข 59</t>
  </si>
  <si>
    <t>สวัสดิการรักษาพยาบาลของพนักงานส่วนท้องถิ่น 59</t>
  </si>
  <si>
    <t>เงินชดเชยตามมติบอร์ดอนุมัติ (เงินที่เบิกจากกำไรสะสม) 59</t>
  </si>
  <si>
    <t>กองทุนสำรองกลางกรณีมีเหตุฉุกเฉิน 59</t>
  </si>
  <si>
    <t>งบค่าบริการสาธารณสุขสำหรับผู้สูงอายุที่มีภาวะพึ่งพิง 59</t>
  </si>
  <si>
    <t>กองทุนฟื้นฟูสมรรถภาพด้านการแพทย์ 59</t>
  </si>
  <si>
    <t>กองทุน CENTRAL REIMBURSE 57</t>
  </si>
  <si>
    <t>จำนวนเงินที่คาดว่าจะได้รับเพิ่ม</t>
  </si>
  <si>
    <t>งบค่าบริการทางการแพทย์ที่เบิกจ่ายในลักษณะงบลงทุน 59 (100%)</t>
  </si>
  <si>
    <t>*100% แล้ว</t>
  </si>
  <si>
    <t>*จัดสรร 1 ครั้ง/ปี 22เม.ย.58</t>
  </si>
  <si>
    <t>*จัดสรร 1 ครั้ง/ปี25 กพ59</t>
  </si>
  <si>
    <t>จัดสรร 1 ครั้ง /ปี 23/3/2558</t>
  </si>
  <si>
    <t>จัดสรร 1ครั้ง/ปี 21/1/2559</t>
  </si>
  <si>
    <t>ผลรวม OP PP IP</t>
  </si>
  <si>
    <t>วันที่ทำรายการตั้งแต่  01 ตุลาคม 2558 ถึง 25 เมษายน 2559</t>
  </si>
  <si>
    <t>ข้อมูล ณ วันที่  24 เมษายน 2559</t>
  </si>
  <si>
    <t>เพิ่มขึ้น</t>
  </si>
  <si>
    <t>-</t>
  </si>
  <si>
    <t>โรงพยาบาลพระนครศรีอยุธยา</t>
  </si>
  <si>
    <t>รัฐในสธ.(สังกัด สป.)</t>
  </si>
  <si>
    <t>โรงพยาบาลเสนา</t>
  </si>
  <si>
    <t>รพ.ท่าเรือ</t>
  </si>
  <si>
    <t>รพ.สมเด็จพระสังฆราช(นครหลวง)</t>
  </si>
  <si>
    <t>โรงพยาบาลบางไทร</t>
  </si>
  <si>
    <t>รพ.บางบาล</t>
  </si>
  <si>
    <t>โรงพยาบาลบางปะอิน</t>
  </si>
  <si>
    <t>โรงพยาบาลบางปะหัน</t>
  </si>
  <si>
    <t>โรงพยาบาลผักไห่</t>
  </si>
  <si>
    <t>โรงพยาบาลภาชี</t>
  </si>
  <si>
    <t>โรงพยาบาลลาดบัวหลวง</t>
  </si>
  <si>
    <t>โรงพยาบาลวังน้อย</t>
  </si>
  <si>
    <t>โรงพยาบาลบางซ้าย</t>
  </si>
  <si>
    <t>โรงพยาบาลอุทัย</t>
  </si>
  <si>
    <t>โรงพยาบาลมหาราช</t>
  </si>
  <si>
    <t>โรงพยาบาลบ้านแพรก</t>
  </si>
  <si>
    <t>ชื่อหน่วยบริการ/คู่สัญญา</t>
  </si>
  <si>
    <t>สังกัด</t>
  </si>
  <si>
    <t>งบ CF</t>
  </si>
  <si>
    <t>เพิ่ม</t>
  </si>
  <si>
    <t>CF 59</t>
  </si>
  <si>
    <t xml:space="preserve">โรงพยาบาลท่าเรือ   </t>
  </si>
  <si>
    <t xml:space="preserve">โรงพยาบาลบางบาล   </t>
  </si>
  <si>
    <t>วันที่ทำรายการตั้งแต่  01 ตุลาคม 2558 ถึง 12 กันยายน 2559</t>
  </si>
  <si>
    <t xml:space="preserve">ข้อมูล ณ วันที่ 11 กันยายน 2559
</t>
  </si>
  <si>
    <t>วันที่ทำรายการตั้งแต่  01 ตุลาคม 2558 ถึง 30 กันยายน 2559</t>
  </si>
  <si>
    <t xml:space="preserve">ข้อมูล ณ วันที่ 4 ตุลาคม 2559
</t>
  </si>
  <si>
    <t>ปี</t>
  </si>
  <si>
    <t>ผลรวมทั้งหมด</t>
  </si>
  <si>
    <t>(ว่าง)</t>
  </si>
  <si>
    <t>โรงพยาบาลพระนครศรีอยุธยา ผลรวม</t>
  </si>
  <si>
    <t>โรงพยาบาลเสนา ผลรวม</t>
  </si>
  <si>
    <t>รพ.ท่าเรือ ผลรวม</t>
  </si>
  <si>
    <t>รพ.สมเด็จพระสังฆราช(นครหลวง) ผลรวม</t>
  </si>
  <si>
    <t>โรงพยาบาลบางไทร ผลรวม</t>
  </si>
  <si>
    <t>รพ.บางบาล ผลรวม</t>
  </si>
  <si>
    <t>โรงพยาบาลบางปะอิน ผลรวม</t>
  </si>
  <si>
    <t>โรงพยาบาลบางปะหัน ผลรวม</t>
  </si>
  <si>
    <t>โรงพยาบาลผักไห่ ผลรวม</t>
  </si>
  <si>
    <t>โรงพยาบาลภาชี ผลรวม</t>
  </si>
  <si>
    <t>โรงพยาบาลลาดบัวหลวง ผลรวม</t>
  </si>
  <si>
    <t>โรงพยาบาลวังน้อย ผลรวม</t>
  </si>
  <si>
    <t>โรงพยาบาลบางซ้าย ผลรวม</t>
  </si>
  <si>
    <t>โรงพยาบาลอุทัย ผลรวม</t>
  </si>
  <si>
    <t>โรงพยาบาลมหาราช ผลรวม</t>
  </si>
  <si>
    <t>โรงพยาบาลบ้านแพรก ผลรวม</t>
  </si>
  <si>
    <t>2041695.87 ผลรวม</t>
  </si>
  <si>
    <t>3161489.3 ผลรวม</t>
  </si>
  <si>
    <t>4113692.79 ผลรวม</t>
  </si>
  <si>
    <t>4972697.53 ผลรวม</t>
  </si>
  <si>
    <t>5769574.74 ผลรวม</t>
  </si>
  <si>
    <t>7125342.89 ผลรวม</t>
  </si>
  <si>
    <t>7338556.1 ผลรวม</t>
  </si>
  <si>
    <t>7562455.33 ผลรวม</t>
  </si>
  <si>
    <t>7691531.23 ผลรวม</t>
  </si>
  <si>
    <t>7857506.68 ผลรวม</t>
  </si>
  <si>
    <t>8429672.7 ผลรวม</t>
  </si>
  <si>
    <t>8558611.96 ผลรวม</t>
  </si>
  <si>
    <t>8769238.54 ผลรวม</t>
  </si>
  <si>
    <t>8931656.89 ผลรวม</t>
  </si>
  <si>
    <t>9904780.05 ผลรวม</t>
  </si>
  <si>
    <t>10130322.89 ผลรวม</t>
  </si>
  <si>
    <t>10471961.9 ผลรวม</t>
  </si>
  <si>
    <t>10623220.81 ผลรวม</t>
  </si>
  <si>
    <t>10891779.74 ผลรวม</t>
  </si>
  <si>
    <t>11212588.71 ผลรวม</t>
  </si>
  <si>
    <t>11762305.4 ผลรวม</t>
  </si>
  <si>
    <t>12305943.74 ผลรวม</t>
  </si>
  <si>
    <t>12801112.08 ผลรวม</t>
  </si>
  <si>
    <t>13416349.72 ผลรวม</t>
  </si>
  <si>
    <t>19606707.07 ผลรวม</t>
  </si>
  <si>
    <t>21496221.96 ผลรวม</t>
  </si>
  <si>
    <t>21848994.55 ผลรวม</t>
  </si>
  <si>
    <t>23138455.45 ผลรวม</t>
  </si>
  <si>
    <t>24234857.92 ผลรวม</t>
  </si>
  <si>
    <t>25541003.83 ผลรวม</t>
  </si>
  <si>
    <t>34192239.75 ผลรวม</t>
  </si>
  <si>
    <t>46399569.97 ผลรวม</t>
  </si>
  <si>
    <t>(ว่าง) ผลรวม</t>
  </si>
  <si>
    <t>58 ผลรวม</t>
  </si>
  <si>
    <t>59 ผลรวม</t>
  </si>
  <si>
    <t>60 ผลรวม</t>
  </si>
  <si>
    <t>79793418.16 ผลรวม</t>
  </si>
  <si>
    <t>105572885.66 ผลรวม</t>
  </si>
  <si>
    <t>20781899.79 ผลรวม</t>
  </si>
  <si>
    <t>24802694.59 ผลรวม</t>
  </si>
  <si>
    <t>5258467.67 ผลรวม</t>
  </si>
  <si>
    <t>4812090.49 ผลรวม</t>
  </si>
  <si>
    <t>3805783.23 ผลรวม</t>
  </si>
  <si>
    <t>4260366.3 ผลรวม</t>
  </si>
  <si>
    <t>2524386.34 ผลรวม</t>
  </si>
  <si>
    <t>2760721.72 ผลรวม</t>
  </si>
  <si>
    <t>1633008.33 ผลรวม</t>
  </si>
  <si>
    <t>2205320.21 ผลรวม</t>
  </si>
  <si>
    <t>9052977.2 ผลรวม</t>
  </si>
  <si>
    <t>8053979.38 ผลรวม</t>
  </si>
  <si>
    <t>1479819.95 ผลรวม</t>
  </si>
  <si>
    <t>4848717.1 ผลรวม</t>
  </si>
  <si>
    <t>5168759.77 ผลรวม</t>
  </si>
  <si>
    <t>4409612.64 ผลรวม</t>
  </si>
  <si>
    <t>4281548.08 ผลรวม</t>
  </si>
  <si>
    <t>4676984.07 ผลรวม</t>
  </si>
  <si>
    <t>3230697.34 ผลรวม</t>
  </si>
  <si>
    <t>3798346.35 ผลรวม</t>
  </si>
  <si>
    <t>8403289.35 ผลรวม</t>
  </si>
  <si>
    <t>7280927.29 ผลรวม</t>
  </si>
  <si>
    <t>-25440.72 ผลรวม</t>
  </si>
  <si>
    <t>1012864.37 ผลรวม</t>
  </si>
  <si>
    <t>3159763.56 ผลรวม</t>
  </si>
  <si>
    <t>4035787.41 ผลรวม</t>
  </si>
  <si>
    <t>2019540.47 ผลรวม</t>
  </si>
  <si>
    <t>2545244.84 ผลรวม</t>
  </si>
  <si>
    <t>791359.46 ผลรวม</t>
  </si>
  <si>
    <t>2143912.45 ผลรวม</t>
  </si>
  <si>
    <t>37,853,434.80 ผลรวม</t>
  </si>
  <si>
    <t>29,421,796.29 ผลรวม</t>
  </si>
  <si>
    <t>119,626.00 ผลรวม</t>
  </si>
  <si>
    <t>11,335,879.42 ผลรวม</t>
  </si>
  <si>
    <t>8,529,346.09 ผลรวม</t>
  </si>
  <si>
    <t>60,388.00 ผลรวม</t>
  </si>
  <si>
    <t>6,516,648.22 ผลรวม</t>
  </si>
  <si>
    <t>6,725,671.34 ผลรวม</t>
  </si>
  <si>
    <t>40,541.60 ผลรวม</t>
  </si>
  <si>
    <t>5,368,345.41 ผลรวม</t>
  </si>
  <si>
    <t>4,981,395.48 ผลรวม</t>
  </si>
  <si>
    <t>29,692.00 ผลรวม</t>
  </si>
  <si>
    <t>4,418,233.61 ผลรวม</t>
  </si>
  <si>
    <t>6,647,609.74 ผลรวม</t>
  </si>
  <si>
    <t>39,956.00 ผลรวม</t>
  </si>
  <si>
    <t>3,600,718.11 ผลรวม</t>
  </si>
  <si>
    <t>5,019,608.05 ผลรวม</t>
  </si>
  <si>
    <t>29,264.80 ผลรวม</t>
  </si>
  <si>
    <t>13,745,840.26 ผลรวม</t>
  </si>
  <si>
    <t>13,762,243.86 ผลรวม</t>
  </si>
  <si>
    <t>81,662.40 ผลรวม</t>
  </si>
  <si>
    <t>4,354,190.63 ผลรวม</t>
  </si>
  <si>
    <t>6,847,342.06 ผลรวม</t>
  </si>
  <si>
    <t>36,312.80 ผลรวม</t>
  </si>
  <si>
    <t>6,109,853.98 ผลรวม</t>
  </si>
  <si>
    <t>6,683,451.89 ผลรวม</t>
  </si>
  <si>
    <t>36,629.60 ผลรวม</t>
  </si>
  <si>
    <t>4,870,732.30 ผลรวม</t>
  </si>
  <si>
    <t>5,514,356.31 ผลรวม</t>
  </si>
  <si>
    <t>29,122.40 ผลรวม</t>
  </si>
  <si>
    <t>4,560,561.14 ผลรวม</t>
  </si>
  <si>
    <t>6,129,594.96 ผลรวม</t>
  </si>
  <si>
    <t>35,626.40 ผลรวม</t>
  </si>
  <si>
    <t>11,564,033.62 ผลรวม</t>
  </si>
  <si>
    <t>10,813,319.22 ผลรวม</t>
  </si>
  <si>
    <t>56,777.60 ผลรวม</t>
  </si>
  <si>
    <t>1,796,493.25 ผลรวม</t>
  </si>
  <si>
    <t>2,976,378.14 ผลรวม</t>
  </si>
  <si>
    <t>17,009.60 ผลรวม</t>
  </si>
  <si>
    <t>6,381,966.45 ผลรวม</t>
  </si>
  <si>
    <t>7,494,694.43 ผลรวม</t>
  </si>
  <si>
    <t>42,768.00 ผลรวม</t>
  </si>
  <si>
    <t>3,028,951.55 ผลรวม</t>
  </si>
  <si>
    <t>3,815,007.89 ผลรวม</t>
  </si>
  <si>
    <t>21,146.40 ผลรวม</t>
  </si>
  <si>
    <t>993,521.63 ผลรวม</t>
  </si>
  <si>
    <t>1,925,586.02 ผลรวม</t>
  </si>
  <si>
    <t>8,167.20 ผลรวม</t>
  </si>
  <si>
    <t>36005572.74 ผลรวม</t>
  </si>
  <si>
    <t>75414865.5 ผลรวม</t>
  </si>
  <si>
    <t>18166484.06 ผลรวม</t>
  </si>
  <si>
    <t>13065431.25 ผลรวม</t>
  </si>
  <si>
    <t>1424620.06 ผลรวม</t>
  </si>
  <si>
    <t>961973.36 ผลรวม</t>
  </si>
  <si>
    <t>1398977.26 ผลรวม</t>
  </si>
  <si>
    <t>841368.52 ผลรวม</t>
  </si>
  <si>
    <t>783399.29 ผลรวม</t>
  </si>
  <si>
    <t>546133.03 ผลรวม</t>
  </si>
  <si>
    <t>994280.67 ผลรวม</t>
  </si>
  <si>
    <t>471016.2 ผลรวม</t>
  </si>
  <si>
    <t>2943092.94 ผลรวม</t>
  </si>
  <si>
    <t>2039677.8 ผลรวม</t>
  </si>
  <si>
    <t>1232160.59 ผลรวม</t>
  </si>
  <si>
    <t>664425.75 ผลรวม</t>
  </si>
  <si>
    <t>1050802.95 ผลรวม</t>
  </si>
  <si>
    <t>777866.71 ผลรวม</t>
  </si>
  <si>
    <t>1627218.48 ผลรวม</t>
  </si>
  <si>
    <t>1346308.02 ผลรวม</t>
  </si>
  <si>
    <t>1977970.74 ผลรวม</t>
  </si>
  <si>
    <t>1119227.94 ผลรวม</t>
  </si>
  <si>
    <t>1966952.18 ผลรวม</t>
  </si>
  <si>
    <t>1351422.98 ผลรวม</t>
  </si>
  <si>
    <t>243840.71 ผลรวม</t>
  </si>
  <si>
    <t>44105.28 ผลรวม</t>
  </si>
  <si>
    <t>2050198.19 ผลรวม</t>
  </si>
  <si>
    <t>863103.11 ผลรวม</t>
  </si>
  <si>
    <t>598663.27 ผลรวม</t>
  </si>
  <si>
    <t>267322.07 ผลรวม</t>
  </si>
  <si>
    <t>687821.82 ผลรวม</t>
  </si>
  <si>
    <t>502702.81 ผลรวม</t>
  </si>
  <si>
    <t>22889133.52 ผลรวม</t>
  </si>
  <si>
    <t>21576879.4 ผลรวม</t>
  </si>
  <si>
    <t>9173950.51 ผลรวม</t>
  </si>
  <si>
    <t>9102633.52 ผลรวม</t>
  </si>
  <si>
    <t>2267134.11 ผลรวม</t>
  </si>
  <si>
    <t>3974493.33 ผลรวม</t>
  </si>
  <si>
    <t>1948373.18 ผลรวม</t>
  </si>
  <si>
    <t>2248098.39 ผลรวม</t>
  </si>
  <si>
    <t>1508918.59 ผลรวม</t>
  </si>
  <si>
    <t>1735441.32 ผลรวม</t>
  </si>
  <si>
    <t>1328710.11 ผลรวม</t>
  </si>
  <si>
    <t>1476568.49 ผลรวม</t>
  </si>
  <si>
    <t>6049309.29 ผลรวม</t>
  </si>
  <si>
    <t>4368098.53 ผลรวม</t>
  </si>
  <si>
    <t>1733745.95 ผลรวม</t>
  </si>
  <si>
    <t>1923884.95 ผลรวม</t>
  </si>
  <si>
    <t>2642385.02 ผลรวม</t>
  </si>
  <si>
    <t>2306477.32 ผลรวม</t>
  </si>
  <si>
    <t>1835526.59 ผลรวม</t>
  </si>
  <si>
    <t>2027904.89 ผลรวม</t>
  </si>
  <si>
    <t>1747211.59 ผลรวม</t>
  </si>
  <si>
    <t>1988074.37 ผลรวม</t>
  </si>
  <si>
    <t>3938881.98 ผลรวม</t>
  </si>
  <si>
    <t>4391865.92 ผลรวม</t>
  </si>
  <si>
    <t>794153.26 ผลรวม</t>
  </si>
  <si>
    <t>924014.8 ผลรวม</t>
  </si>
  <si>
    <t>2173254.05 ผลรวม</t>
  </si>
  <si>
    <t>2447942.89 ผลรวม</t>
  </si>
  <si>
    <t>1095411.17 ผลรวม</t>
  </si>
  <si>
    <t>1201877.64 ผลรวม</t>
  </si>
  <si>
    <t>590004.22 ผลรวม</t>
  </si>
  <si>
    <t>565841.08 ผลรวม</t>
  </si>
  <si>
    <t>783643 ผลรวม</t>
  </si>
  <si>
    <t>1107888 ผลรวม</t>
  </si>
  <si>
    <t>2171283 ผลรวม</t>
  </si>
  <si>
    <t>1607398 ผลรวม</t>
  </si>
  <si>
    <t>1061394 ผลรวม</t>
  </si>
  <si>
    <t>736278 ผลรวม</t>
  </si>
  <si>
    <t>242640 ผลรวม</t>
  </si>
  <si>
    <t>186842 ผลรวม</t>
  </si>
  <si>
    <t>814669 ผลรวม</t>
  </si>
  <si>
    <t>568220 ผลรวม</t>
  </si>
  <si>
    <t>415103 ผลรวม</t>
  </si>
  <si>
    <t>290239 ผลรวม</t>
  </si>
  <si>
    <t>656362 ผลรวม</t>
  </si>
  <si>
    <t>437809 ผลรวม</t>
  </si>
  <si>
    <t>398334 ผลรวม</t>
  </si>
  <si>
    <t>288087 ผลรวม</t>
  </si>
  <si>
    <t>65610 ผลรวม</t>
  </si>
  <si>
    <t>- ผลรวม</t>
  </si>
  <si>
    <t>798802 ผลรวม</t>
  </si>
  <si>
    <t>544597 ผลรวม</t>
  </si>
  <si>
    <t>206372 ผลรวม</t>
  </si>
  <si>
    <t>162117 ผลรวม</t>
  </si>
  <si>
    <t>86906 ผลรวม</t>
  </si>
  <si>
    <t>43986 ผลรวม</t>
  </si>
  <si>
    <t>105000 ผลรวม</t>
  </si>
  <si>
    <t>163712 ผลรวม</t>
  </si>
  <si>
    <t>756640 ผลรวม</t>
  </si>
  <si>
    <t>505484 ผลรวม</t>
  </si>
  <si>
    <t>125178 ผลรวม</t>
  </si>
  <si>
    <t>75937 ผลรวม</t>
  </si>
  <si>
    <t>247252 ผลรวม</t>
  </si>
  <si>
    <t>95309 ผลรวม</t>
  </si>
  <si>
    <t>626814.32 ผลรวม</t>
  </si>
  <si>
    <t>928818.42 ผลรวม</t>
  </si>
  <si>
    <t>173416.46 ผลรวม</t>
  </si>
  <si>
    <t>594632.37 ผลรวม</t>
  </si>
  <si>
    <t>359039.24 ผลรวม</t>
  </si>
  <si>
    <t>583232.61 ผลรวม</t>
  </si>
  <si>
    <t>273526.68 ผลรวม</t>
  </si>
  <si>
    <t>335482.32 ผลรวม</t>
  </si>
  <si>
    <t>154010.23 ผลรวม</t>
  </si>
  <si>
    <t>750633.4 ผลรวม</t>
  </si>
  <si>
    <t>134455.24 ผลรวม</t>
  </si>
  <si>
    <t>527019.33 ผลรวม</t>
  </si>
  <si>
    <t>178162.52 ผลรวม</t>
  </si>
  <si>
    <t>618600.95 ผลรวม</t>
  </si>
  <si>
    <t>188347.86 ผลรวม</t>
  </si>
  <si>
    <t>588545.31 ผลรวม</t>
  </si>
  <si>
    <t>171480.07 ผลรวม</t>
  </si>
  <si>
    <t>537036.56 ผลรวม</t>
  </si>
  <si>
    <t>171407.83 ผลรวม</t>
  </si>
  <si>
    <t>421493.33 ผลรวม</t>
  </si>
  <si>
    <t>432131 ผลรวม</t>
  </si>
  <si>
    <t>518834.02 ผลรวม</t>
  </si>
  <si>
    <t>424720.52 ผลรวม</t>
  </si>
  <si>
    <t>686431.08 ผลรวม</t>
  </si>
  <si>
    <t>163139.25 ผลรวม</t>
  </si>
  <si>
    <t>294176.66 ผลรวม</t>
  </si>
  <si>
    <t>715313.6 ผลรวม</t>
  </si>
  <si>
    <t>753395.52 ผลรวม</t>
  </si>
  <si>
    <t>196756.25 ผลรวม</t>
  </si>
  <si>
    <t>296967.46 ผลรวม</t>
  </si>
  <si>
    <t>166146.74 ผลรวม</t>
  </si>
  <si>
    <t>243599.78 ผลรวม</t>
  </si>
  <si>
    <t>กองทุน CENTRAL REIMBURSE2</t>
  </si>
  <si>
    <t>2000000 ผลรวม</t>
  </si>
  <si>
    <t>3000000 ผลรวม</t>
  </si>
  <si>
    <t>119339.65 ผลรวม</t>
  </si>
  <si>
    <t>304800 ผลรวม</t>
  </si>
  <si>
    <t>898429.3 ผลรวม</t>
  </si>
  <si>
    <t>89506.68 ผลรวม</t>
  </si>
  <si>
    <t>79943.09 ผลรวม</t>
  </si>
  <si>
    <t>44015 ผลรวม</t>
  </si>
  <si>
    <t>29750.95 ผลรวม</t>
  </si>
  <si>
    <t>123951.85 ผลรวม</t>
  </si>
  <si>
    <t>30107.4 ผลรวม</t>
  </si>
  <si>
    <t>62516.51 ผลรวม</t>
  </si>
  <si>
    <t>44946.8 ผลรวม</t>
  </si>
  <si>
    <t>99664.98 ผลรวม</t>
  </si>
  <si>
    <t>114028.15 ผลรวม</t>
  </si>
  <si>
    <t>68870.7 ผลรวม</t>
  </si>
  <si>
    <t>25453.5 ผลรวม</t>
  </si>
  <si>
    <t>524000 ผลรวม</t>
  </si>
  <si>
    <t>2937944 ผลรวม</t>
  </si>
  <si>
    <t>698680 ผลรวม</t>
  </si>
  <si>
    <t>1140548 ผลรวม</t>
  </si>
  <si>
    <t>31000 ผลรวม</t>
  </si>
  <si>
    <t>36446 ผลรวม</t>
  </si>
  <si>
    <t>85147 ผลรวม</t>
  </si>
  <si>
    <t>25309 ผลรวม</t>
  </si>
  <si>
    <t>101400 ผลรวม</t>
  </si>
  <si>
    <t>88518 ผลรวม</t>
  </si>
  <si>
    <t>4000 ผลรวม</t>
  </si>
  <si>
    <t>10436 ผลรวม</t>
  </si>
  <si>
    <t>81200 ผลรวม</t>
  </si>
  <si>
    <t>115886 ผลรวม</t>
  </si>
  <si>
    <t>17600 ผลรวม</t>
  </si>
  <si>
    <t>21042 ผลรวม</t>
  </si>
  <si>
    <t>41000 ผลรวม</t>
  </si>
  <si>
    <t>91876 ผลรวม</t>
  </si>
  <si>
    <t>26000 ผลรวม</t>
  </si>
  <si>
    <t>19983 ผลรวม</t>
  </si>
  <si>
    <t>79000 ผลรวม</t>
  </si>
  <si>
    <t>14700 ผลรวม</t>
  </si>
  <si>
    <t>48400 ผลรวม</t>
  </si>
  <si>
    <t>16500 ผลรวม</t>
  </si>
  <si>
    <t>10000 ผลรวม</t>
  </si>
  <si>
    <t>20817 ผลรวม</t>
  </si>
  <si>
    <t>54000 ผลรวม</t>
  </si>
  <si>
    <t>29970 ผลรวม</t>
  </si>
  <si>
    <t>57332 ผลรวม</t>
  </si>
  <si>
    <t>8000 ผลรวม</t>
  </si>
  <si>
    <t>6960 ผลรวม</t>
  </si>
  <si>
    <t>21585574.4 ผลรวม</t>
  </si>
  <si>
    <t>14575957 ผลรวม</t>
  </si>
  <si>
    <t>4050111 ผลรวม</t>
  </si>
  <si>
    <t>2634024 ผลรวม</t>
  </si>
  <si>
    <t>20155.2 ผลรวม</t>
  </si>
  <si>
    <t>0 ผลรวม</t>
  </si>
  <si>
    <t>50000 ผลรวม</t>
  </si>
  <si>
    <t>2415154 ผลรวม</t>
  </si>
  <si>
    <t>2347535 ผลรวม</t>
  </si>
  <si>
    <t>1646765 ผลรวม</t>
  </si>
  <si>
    <t>1785015 ผลรวม</t>
  </si>
  <si>
    <t>1189948 ผลรวม</t>
  </si>
  <si>
    <t>1187889 ผลรวม</t>
  </si>
  <si>
    <t>814856 ผลรวม</t>
  </si>
  <si>
    <t>951592 ผลรวม</t>
  </si>
  <si>
    <t>751801 ผลรวม</t>
  </si>
  <si>
    <t>793344 ผลรวม</t>
  </si>
  <si>
    <t>827706 ผลรวม</t>
  </si>
  <si>
    <t>722854 ผลรวม</t>
  </si>
  <si>
    <t>1389187 ผลรวม</t>
  </si>
  <si>
    <t>1384252 ผลรวม</t>
  </si>
  <si>
    <t>1003923 ผลรวม</t>
  </si>
  <si>
    <t>1046787 ผลรวม</t>
  </si>
  <si>
    <t>1390315 ผลรวม</t>
  </si>
  <si>
    <t>1322140 ผลรวม</t>
  </si>
  <si>
    <t>910875 ผลรวม</t>
  </si>
  <si>
    <t>876215 ผลรวม</t>
  </si>
  <si>
    <t>845907 ผลรวม</t>
  </si>
  <si>
    <t>880812 ผลรวม</t>
  </si>
  <si>
    <t>1127312 ผลรวม</t>
  </si>
  <si>
    <t>1080386 ผลรวม</t>
  </si>
  <si>
    <t>430074 ผลรวม</t>
  </si>
  <si>
    <t>455876 ผลรวม</t>
  </si>
  <si>
    <t>1097605 ผลรวม</t>
  </si>
  <si>
    <t>1112830 ผลรวม</t>
  </si>
  <si>
    <t>604661 ผลรวม</t>
  </si>
  <si>
    <t>606117 ผลรวม</t>
  </si>
  <si>
    <t>429142 ผลรวม</t>
  </si>
  <si>
    <t>427523 ผลรวม</t>
  </si>
  <si>
    <t>1500000 ผลรวม</t>
  </si>
  <si>
    <t>2500000 ผลรวม</t>
  </si>
  <si>
    <t>5000000 ผลรวม</t>
  </si>
  <si>
    <t>9889871 ผลรวม</t>
  </si>
  <si>
    <t>6880614.34 ผลรวม</t>
  </si>
  <si>
    <t>4947479 ผลรวม</t>
  </si>
  <si>
    <t>3439844.67 ผลรวม</t>
  </si>
  <si>
    <t>2053193 ผลรวม</t>
  </si>
  <si>
    <t>2922734.52 ผลรวม</t>
  </si>
  <si>
    <t>1614651 ผลรวม</t>
  </si>
  <si>
    <t>2089024.7 ผลรวม</t>
  </si>
  <si>
    <t>2125540 ผลรวม</t>
  </si>
  <si>
    <t>3383438.27 ผลรวม</t>
  </si>
  <si>
    <t>1579237 ผลรวม</t>
  </si>
  <si>
    <t>3127057.46 ผลรวม</t>
  </si>
  <si>
    <t>3362587 ผลรวม</t>
  </si>
  <si>
    <t>2794038.14 ผลรวม</t>
  </si>
  <si>
    <t>1976463 ผลรวม</t>
  </si>
  <si>
    <t>2977013.17 ผลรวม</t>
  </si>
  <si>
    <t>1592417 ผลรวม</t>
  </si>
  <si>
    <t>3745774.01 ผลรวม</t>
  </si>
  <si>
    <t>1665617 ผลรวม</t>
  </si>
  <si>
    <t>3461107.55 ผลรวม</t>
  </si>
  <si>
    <t>1724296 ผลรวม</t>
  </si>
  <si>
    <t>3525017.84 ผลรวม</t>
  </si>
  <si>
    <t>2478963 ผลรวม</t>
  </si>
  <si>
    <t>2330915.28 ผลรวม</t>
  </si>
  <si>
    <t>954057 ผลรวม</t>
  </si>
  <si>
    <t>1239259.67 ผลรวม</t>
  </si>
  <si>
    <t>2315120 ผลรวม</t>
  </si>
  <si>
    <t>2744430.4 ผลรวม</t>
  </si>
  <si>
    <t>1438776 ผลรวม</t>
  </si>
  <si>
    <t>2142793.05 ผลรวม</t>
  </si>
  <si>
    <t>825745 ผลรวม</t>
  </si>
  <si>
    <t>1578726.33 ผลรวม</t>
  </si>
  <si>
    <t>12412664.4 ผลรวม</t>
  </si>
  <si>
    <t>14003294.78 ผลรวม</t>
  </si>
  <si>
    <t>4071018.52 ผลรวม</t>
  </si>
  <si>
    <t>5256892.43 ผลรวม</t>
  </si>
  <si>
    <t>951819.02 ผลรวม</t>
  </si>
  <si>
    <t>898073.31 ผลรวม</t>
  </si>
  <si>
    <t>472427.34 ผลรวม</t>
  </si>
  <si>
    <t>447333.71 ผลรวม</t>
  </si>
  <si>
    <t>394043.37 ผลรวม</t>
  </si>
  <si>
    <t>316721.67 ผลรวม</t>
  </si>
  <si>
    <t>258672.57 ผลรวม</t>
  </si>
  <si>
    <t>397886.04 ผลรวม</t>
  </si>
  <si>
    <t>421161.7 ผลรวม</t>
  </si>
  <si>
    <t>429254.72 ผลรวม</t>
  </si>
  <si>
    <t>431628.74 ผลรวม</t>
  </si>
  <si>
    <t>377458.46 ผลรวม</t>
  </si>
  <si>
    <t>666677.83 ผลรวม</t>
  </si>
  <si>
    <t>639984.29 ผลรวม</t>
  </si>
  <si>
    <t>642389.79 ผลรวม</t>
  </si>
  <si>
    <t>670214.02 ผลรวม</t>
  </si>
  <si>
    <t>244729.17 ผลรวม</t>
  </si>
  <si>
    <t>527633.46 ผลรวม</t>
  </si>
  <si>
    <t>275842.61 ผลรวม</t>
  </si>
  <si>
    <t>216566.32 ผลรวม</t>
  </si>
  <si>
    <t>135396.51 ผลรวม</t>
  </si>
  <si>
    <t>158053.18 ผลรวม</t>
  </si>
  <si>
    <t>542032.7 ผลรวม</t>
  </si>
  <si>
    <t>1101474.3 ผลรวม</t>
  </si>
  <si>
    <t>271432.14 ผลรวม</t>
  </si>
  <si>
    <t>281522.08 ผลรวม</t>
  </si>
  <si>
    <t>437841.29 ผลรวม</t>
  </si>
  <si>
    <t>364990.66 ผลรวม</t>
  </si>
  <si>
    <t>1717000 ผลรวม</t>
  </si>
  <si>
    <t>151060 ผลรวม</t>
  </si>
  <si>
    <t>631000 ผลรวม</t>
  </si>
  <si>
    <t>60000 ผลรวม</t>
  </si>
  <si>
    <t>67330.91 ผลรวม</t>
  </si>
  <si>
    <t>371.38 ผลรวม</t>
  </si>
  <si>
    <t>742.75 ผลรวม</t>
  </si>
  <si>
    <t>1140 ผลรวม</t>
  </si>
  <si>
    <t>CR/บริการกรณีเฉพาะ</t>
  </si>
  <si>
    <t>งบค่าบริการทดแทนไต</t>
  </si>
  <si>
    <t xml:space="preserve">เงินช่วยเหลือผู้ให้บริการ </t>
  </si>
  <si>
    <t>เงินจ่ายจากรายการรายได้สูง(ต่ำ)กว่าค่าใช้จ่ายสะสม(ตามมติบอร์ด)</t>
  </si>
  <si>
    <t xml:space="preserve"> ค่ารักษาพยาบาลผู้ประกันตนที่เป็นคนพิการ สิทธิประกันสังคม</t>
  </si>
  <si>
    <t xml:space="preserve">ข้อมูล ณ วันที่ 1 สิงหาคม 2560
</t>
  </si>
  <si>
    <t>วันที่ทำรายการตั้งแต่  01 ตุลาคม 2559 ถึง 02 สิงหาคม 2560</t>
  </si>
  <si>
    <t>เงินชดเชยค่าบริการผู้ป่วยใน</t>
  </si>
  <si>
    <t>เงินชดเชยค่าบริการ CENTRAL REIMBURSE</t>
  </si>
  <si>
    <t>เงินชดเชยค่าบริการไตวาย</t>
  </si>
  <si>
    <t>งบกลาง</t>
  </si>
  <si>
    <t>กองทุนผู้ป่วยนอก 60</t>
  </si>
  <si>
    <t>กองทุนผู้ป่วยใน 60</t>
  </si>
  <si>
    <t>กองทุนสร้างเสริมสุขภาพและป้องกันโรค 60</t>
  </si>
  <si>
    <t>กองทุน CENTRAL REIMBURSE 60</t>
  </si>
  <si>
    <t>งบค่าบริการทางการแพทย์ที่เบิกจ่ายในลักษณะงบลงทุน 60</t>
  </si>
  <si>
    <t>กองทุนฟื้นฟูสมรรถภาพด้านการแพทย์ 60</t>
  </si>
  <si>
    <t>เงินช่วยเหลือผู้ให้บริการ 60</t>
  </si>
  <si>
    <t>งบแพทย์แผนไทย 60</t>
  </si>
  <si>
    <t>CF 58</t>
  </si>
  <si>
    <t>CF 60</t>
  </si>
  <si>
    <t>งบค่าบริการทดแทนไต 60</t>
  </si>
  <si>
    <t>กองทุนเอดส์ 60</t>
  </si>
  <si>
    <t>CR/บริการกรณีเฉพาะ 60</t>
  </si>
  <si>
    <t>กองทุนไตวายเรื้อรัง 60</t>
  </si>
  <si>
    <t>ค่าบริการควบคุมป้องกันความรุนแรงของโรคเบาหวานและความดันโลหิตสูง 60</t>
  </si>
  <si>
    <t>สวัสดิการรักษาพยาบาลของพนักงานส่วนท้องถิ่น 60</t>
  </si>
  <si>
    <t>เงินชดเชยตามมติบอร์ดอนุมัติ (เงินที่เบิกจากกำไรสะสม) 60</t>
  </si>
  <si>
    <t>งบค่าบริการสาธารณสุขสำหรับผู้สูงอายุที่มีภาวะพึ่งพิง 60</t>
  </si>
  <si>
    <t xml:space="preserve"> ค่ารักษาพยาบาลผู้ประกันตนที่เป็นคนพิการ สิทธิประกันสังคม 60</t>
  </si>
  <si>
    <t>เงินชดเชยค่าบริการผู้ป่วยใน 60</t>
  </si>
  <si>
    <t>เงินชดเชยค่าบริการ CENTRAL REIMBURSE 60</t>
  </si>
  <si>
    <t>เงินชดเชยค่าบริการไตวาย 60</t>
  </si>
  <si>
    <t>วันที่ทำรายการตั้งแต่  01 ตุลาคม 2559 ถึง 30 สิงหาคม 2560</t>
  </si>
  <si>
    <t xml:space="preserve">ข้อมูล ณ วันที่ 31 สิงหาคม 2560
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</si>
</sst>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* #,##0_);_(* \(#,##0\);_(* &quot;-&quot;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</numFmts>
  <fonts count="64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1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58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5"/>
      <color indexed="12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23"/>
      <name val="Arial"/>
      <family val="2"/>
    </font>
    <font>
      <sz val="9"/>
      <color indexed="30"/>
      <name val="Arial"/>
      <family val="2"/>
    </font>
    <font>
      <b/>
      <sz val="9"/>
      <color indexed="23"/>
      <name val="Arial"/>
      <family val="2"/>
    </font>
    <font>
      <b/>
      <sz val="9"/>
      <color indexed="9"/>
      <name val="Tahoma"/>
      <family val="2"/>
    </font>
    <font>
      <sz val="9"/>
      <name val="Tahoma"/>
      <family val="2"/>
    </font>
    <font>
      <sz val="9"/>
      <color indexed="23"/>
      <name val="Tahoma"/>
      <family val="2"/>
    </font>
    <font>
      <sz val="9"/>
      <color indexed="3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sz val="10"/>
      <color rgb="FFFF0000"/>
      <name val="Arial"/>
      <family val="2"/>
    </font>
    <font>
      <b/>
      <sz val="9"/>
      <color rgb="FFFFFFFF"/>
      <name val="Arial"/>
      <family val="2"/>
    </font>
    <font>
      <sz val="9"/>
      <color rgb="FF444444"/>
      <name val="Arial"/>
      <family val="2"/>
    </font>
    <font>
      <sz val="9"/>
      <color rgb="FF0E82C7"/>
      <name val="Arial"/>
      <family val="2"/>
    </font>
    <font>
      <b/>
      <sz val="9"/>
      <color rgb="FF444444"/>
      <name val="Arial"/>
      <family val="2"/>
    </font>
    <font>
      <b/>
      <sz val="9"/>
      <color rgb="FFFFFFFF"/>
      <name val="Cambria"/>
      <family val="2"/>
    </font>
    <font>
      <sz val="9"/>
      <name val="Cambria"/>
      <family val="2"/>
    </font>
    <font>
      <sz val="9"/>
      <color rgb="FF444444"/>
      <name val="Cambria"/>
      <family val="2"/>
    </font>
    <font>
      <sz val="9"/>
      <color rgb="FF0E82C7"/>
      <name val="Cambria"/>
      <family val="2"/>
    </font>
    <font>
      <b/>
      <sz val="9"/>
      <name val="Cambri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05C98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4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4" fontId="2" fillId="11" borderId="10" xfId="0" applyNumberFormat="1" applyFont="1" applyFill="1" applyBorder="1" applyAlignment="1">
      <alignment vertical="top" wrapText="1"/>
    </xf>
    <xf numFmtId="0" fontId="52" fillId="11" borderId="10" xfId="0" applyFont="1" applyFill="1" applyBorder="1" applyAlignment="1">
      <alignment horizontal="center" vertical="center" wrapText="1"/>
    </xf>
    <xf numFmtId="4" fontId="52" fillId="11" borderId="10" xfId="0" applyNumberFormat="1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center" vertical="center" wrapText="1"/>
    </xf>
    <xf numFmtId="4" fontId="2" fillId="34" borderId="0" xfId="0" applyNumberFormat="1" applyFont="1" applyFill="1" applyBorder="1" applyAlignment="1">
      <alignment vertical="top" wrapText="1"/>
    </xf>
    <xf numFmtId="4" fontId="2" fillId="34" borderId="10" xfId="0" applyNumberFormat="1" applyFont="1" applyFill="1" applyBorder="1" applyAlignment="1">
      <alignment vertical="top" wrapText="1"/>
    </xf>
    <xf numFmtId="4" fontId="0" fillId="0" borderId="10" xfId="0" applyNumberFormat="1" applyFill="1" applyBorder="1" applyAlignment="1">
      <alignment vertical="top" wrapText="1"/>
    </xf>
    <xf numFmtId="4" fontId="0" fillId="12" borderId="10" xfId="0" applyNumberFormat="1" applyFill="1" applyBorder="1" applyAlignment="1">
      <alignment vertical="top" wrapText="1"/>
    </xf>
    <xf numFmtId="4" fontId="53" fillId="0" borderId="10" xfId="0" applyNumberFormat="1" applyFont="1" applyFill="1" applyBorder="1" applyAlignment="1">
      <alignment vertical="top" wrapText="1"/>
    </xf>
    <xf numFmtId="4" fontId="2" fillId="12" borderId="10" xfId="0" applyNumberFormat="1" applyFont="1" applyFill="1" applyBorder="1" applyAlignment="1">
      <alignment vertical="top" wrapText="1"/>
    </xf>
    <xf numFmtId="9" fontId="0" fillId="0" borderId="10" xfId="37" applyFont="1" applyBorder="1" applyAlignment="1">
      <alignment vertical="top" wrapText="1"/>
    </xf>
    <xf numFmtId="9" fontId="2" fillId="34" borderId="10" xfId="37" applyFont="1" applyFill="1" applyBorder="1" applyAlignment="1">
      <alignment vertical="top" wrapText="1"/>
    </xf>
    <xf numFmtId="9" fontId="1" fillId="33" borderId="10" xfId="37" applyFont="1" applyFill="1" applyBorder="1" applyAlignment="1">
      <alignment horizontal="center" vertical="center" wrapText="1"/>
    </xf>
    <xf numFmtId="9" fontId="1" fillId="33" borderId="10" xfId="37" applyFont="1" applyFill="1" applyBorder="1" applyAlignment="1">
      <alignment horizontal="center" vertical="center" wrapText="1"/>
    </xf>
    <xf numFmtId="9" fontId="0" fillId="0" borderId="0" xfId="37" applyFont="1" applyAlignment="1">
      <alignment/>
    </xf>
    <xf numFmtId="4" fontId="54" fillId="12" borderId="10" xfId="0" applyNumberFormat="1" applyFont="1" applyFill="1" applyBorder="1" applyAlignment="1">
      <alignment vertical="top" wrapText="1"/>
    </xf>
    <xf numFmtId="4" fontId="0" fillId="0" borderId="10" xfId="0" applyNumberFormat="1" applyFont="1" applyBorder="1" applyAlignment="1">
      <alignment vertical="top" wrapText="1"/>
    </xf>
    <xf numFmtId="4" fontId="54" fillId="0" borderId="10" xfId="0" applyNumberFormat="1" applyFont="1" applyBorder="1" applyAlignment="1">
      <alignment vertical="top" wrapText="1"/>
    </xf>
    <xf numFmtId="4" fontId="54" fillId="6" borderId="10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2" fillId="11" borderId="11" xfId="0" applyFont="1" applyFill="1" applyBorder="1" applyAlignment="1">
      <alignment horizontal="center" vertical="center" wrapText="1"/>
    </xf>
    <xf numFmtId="0" fontId="52" fillId="11" borderId="10" xfId="0" applyFont="1" applyFill="1" applyBorder="1" applyAlignment="1">
      <alignment horizontal="center" vertical="center" wrapText="1"/>
    </xf>
    <xf numFmtId="0" fontId="52" fillId="9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4" fontId="0" fillId="0" borderId="0" xfId="0" applyNumberFormat="1" applyFont="1" applyAlignment="1">
      <alignment/>
    </xf>
    <xf numFmtId="0" fontId="0" fillId="0" borderId="13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5" fillId="35" borderId="15" xfId="0" applyNumberFormat="1" applyFont="1" applyFill="1" applyBorder="1" applyAlignment="1">
      <alignment horizontal="right" vertical="center" wrapText="1"/>
    </xf>
    <xf numFmtId="4" fontId="2" fillId="34" borderId="15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55" fillId="36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2" fillId="34" borderId="15" xfId="0" applyFont="1" applyFill="1" applyBorder="1" applyAlignment="1">
      <alignment horizontal="center" vertical="top" wrapText="1"/>
    </xf>
    <xf numFmtId="0" fontId="0" fillId="37" borderId="15" xfId="0" applyFill="1" applyBorder="1" applyAlignment="1">
      <alignment horizontal="center" vertical="center" wrapText="1"/>
    </xf>
    <xf numFmtId="4" fontId="0" fillId="37" borderId="15" xfId="0" applyNumberFormat="1" applyFill="1" applyBorder="1" applyAlignment="1">
      <alignment/>
    </xf>
    <xf numFmtId="0" fontId="1" fillId="33" borderId="15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12" borderId="10" xfId="0" applyNumberFormat="1" applyFont="1" applyFill="1" applyBorder="1" applyAlignment="1">
      <alignment vertical="top" wrapText="1"/>
    </xf>
    <xf numFmtId="4" fontId="54" fillId="0" borderId="10" xfId="0" applyNumberFormat="1" applyFont="1" applyFill="1" applyBorder="1" applyAlignment="1">
      <alignment vertical="top" wrapText="1"/>
    </xf>
    <xf numFmtId="0" fontId="55" fillId="36" borderId="15" xfId="0" applyFont="1" applyFill="1" applyBorder="1" applyAlignment="1">
      <alignment horizontal="center" vertical="center" wrapText="1"/>
    </xf>
    <xf numFmtId="0" fontId="56" fillId="35" borderId="0" xfId="0" applyFont="1" applyFill="1" applyAlignment="1">
      <alignment horizontal="center" vertical="center" wrapText="1"/>
    </xf>
    <xf numFmtId="0" fontId="57" fillId="35" borderId="0" xfId="0" applyFont="1" applyFill="1" applyAlignment="1">
      <alignment horizontal="left" vertical="center" wrapText="1"/>
    </xf>
    <xf numFmtId="0" fontId="56" fillId="35" borderId="0" xfId="0" applyFont="1" applyFill="1" applyAlignment="1">
      <alignment horizontal="left" vertical="center" wrapText="1"/>
    </xf>
    <xf numFmtId="4" fontId="56" fillId="35" borderId="0" xfId="0" applyNumberFormat="1" applyFont="1" applyFill="1" applyAlignment="1">
      <alignment horizontal="right" vertical="center" wrapText="1"/>
    </xf>
    <xf numFmtId="0" fontId="56" fillId="35" borderId="0" xfId="0" applyFont="1" applyFill="1" applyAlignment="1">
      <alignment horizontal="right" vertical="center" wrapText="1"/>
    </xf>
    <xf numFmtId="4" fontId="58" fillId="38" borderId="0" xfId="0" applyNumberFormat="1" applyFont="1" applyFill="1" applyAlignment="1">
      <alignment horizontal="right" vertical="center" wrapText="1"/>
    </xf>
    <xf numFmtId="0" fontId="55" fillId="36" borderId="15" xfId="0" applyFont="1" applyFill="1" applyBorder="1" applyAlignment="1">
      <alignment horizontal="center" vertical="center" wrapText="1"/>
    </xf>
    <xf numFmtId="0" fontId="55" fillId="36" borderId="16" xfId="0" applyFont="1" applyFill="1" applyBorder="1" applyAlignment="1">
      <alignment horizontal="center" vertical="center" wrapText="1"/>
    </xf>
    <xf numFmtId="4" fontId="58" fillId="39" borderId="0" xfId="0" applyNumberFormat="1" applyFont="1" applyFill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vertical="top" wrapText="1"/>
    </xf>
    <xf numFmtId="4" fontId="0" fillId="0" borderId="0" xfId="0" applyNumberFormat="1" applyFont="1" applyFill="1" applyAlignment="1">
      <alignment/>
    </xf>
    <xf numFmtId="0" fontId="55" fillId="36" borderId="16" xfId="0" applyFont="1" applyFill="1" applyBorder="1" applyAlignment="1">
      <alignment horizontal="center" vertical="center" wrapText="1"/>
    </xf>
    <xf numFmtId="0" fontId="55" fillId="36" borderId="15" xfId="0" applyFont="1" applyFill="1" applyBorder="1" applyAlignment="1">
      <alignment horizontal="center" vertical="center" wrapText="1"/>
    </xf>
    <xf numFmtId="0" fontId="59" fillId="36" borderId="21" xfId="0" applyFont="1" applyFill="1" applyBorder="1" applyAlignment="1">
      <alignment horizontal="center" vertical="center" wrapText="1"/>
    </xf>
    <xf numFmtId="0" fontId="59" fillId="36" borderId="22" xfId="0" applyFont="1" applyFill="1" applyBorder="1" applyAlignment="1">
      <alignment vertical="center" wrapText="1"/>
    </xf>
    <xf numFmtId="0" fontId="59" fillId="36" borderId="22" xfId="0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1" fillId="35" borderId="0" xfId="0" applyFont="1" applyFill="1" applyAlignment="1">
      <alignment horizontal="center" vertical="center" wrapText="1"/>
    </xf>
    <xf numFmtId="0" fontId="62" fillId="35" borderId="0" xfId="0" applyFont="1" applyFill="1" applyAlignment="1">
      <alignment horizontal="left" vertical="center" wrapText="1"/>
    </xf>
    <xf numFmtId="4" fontId="61" fillId="35" borderId="15" xfId="0" applyNumberFormat="1" applyFont="1" applyFill="1" applyBorder="1" applyAlignment="1">
      <alignment horizontal="right" vertical="center" wrapText="1"/>
    </xf>
    <xf numFmtId="4" fontId="60" fillId="0" borderId="15" xfId="0" applyNumberFormat="1" applyFont="1" applyBorder="1" applyAlignment="1">
      <alignment vertical="top" wrapText="1"/>
    </xf>
    <xf numFmtId="0" fontId="61" fillId="35" borderId="15" xfId="0" applyFont="1" applyFill="1" applyBorder="1" applyAlignment="1">
      <alignment horizontal="right" vertical="center" wrapText="1"/>
    </xf>
    <xf numFmtId="4" fontId="63" fillId="34" borderId="15" xfId="0" applyNumberFormat="1" applyFont="1" applyFill="1" applyBorder="1" applyAlignment="1">
      <alignment vertical="top" wrapText="1"/>
    </xf>
    <xf numFmtId="0" fontId="62" fillId="40" borderId="0" xfId="0" applyFont="1" applyFill="1" applyAlignment="1">
      <alignment horizontal="left" vertical="center" wrapText="1"/>
    </xf>
    <xf numFmtId="4" fontId="61" fillId="40" borderId="15" xfId="0" applyNumberFormat="1" applyFont="1" applyFill="1" applyBorder="1" applyAlignment="1">
      <alignment horizontal="right" vertical="center" wrapText="1"/>
    </xf>
    <xf numFmtId="0" fontId="61" fillId="40" borderId="15" xfId="0" applyFont="1" applyFill="1" applyBorder="1" applyAlignment="1">
      <alignment horizontal="right" vertical="center" wrapText="1"/>
    </xf>
    <xf numFmtId="4" fontId="63" fillId="40" borderId="15" xfId="0" applyNumberFormat="1" applyFont="1" applyFill="1" applyBorder="1" applyAlignment="1">
      <alignment vertical="top" wrapText="1"/>
    </xf>
    <xf numFmtId="3" fontId="61" fillId="40" borderId="21" xfId="0" applyNumberFormat="1" applyFont="1" applyFill="1" applyBorder="1" applyAlignment="1">
      <alignment horizontal="right" vertical="center" wrapText="1"/>
    </xf>
    <xf numFmtId="0" fontId="62" fillId="32" borderId="0" xfId="0" applyFont="1" applyFill="1" applyAlignment="1">
      <alignment horizontal="left" vertical="center" wrapText="1"/>
    </xf>
    <xf numFmtId="4" fontId="60" fillId="0" borderId="10" xfId="0" applyNumberFormat="1" applyFont="1" applyBorder="1" applyAlignment="1">
      <alignment vertical="top" wrapText="1"/>
    </xf>
    <xf numFmtId="4" fontId="60" fillId="32" borderId="10" xfId="0" applyNumberFormat="1" applyFont="1" applyFill="1" applyBorder="1" applyAlignment="1">
      <alignment vertical="top" wrapText="1"/>
    </xf>
    <xf numFmtId="0" fontId="60" fillId="32" borderId="0" xfId="0" applyFont="1" applyFill="1" applyAlignment="1">
      <alignment/>
    </xf>
    <xf numFmtId="4" fontId="63" fillId="32" borderId="15" xfId="0" applyNumberFormat="1" applyFont="1" applyFill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31" xfId="0" applyBorder="1" applyAlignment="1">
      <alignment/>
    </xf>
    <xf numFmtId="4" fontId="0" fillId="0" borderId="18" xfId="0" applyNumberFormat="1" applyBorder="1" applyAlignment="1">
      <alignment/>
    </xf>
    <xf numFmtId="0" fontId="59" fillId="36" borderId="0" xfId="0" applyFont="1" applyFill="1" applyBorder="1" applyAlignment="1">
      <alignment horizontal="center" vertical="center" wrapText="1"/>
    </xf>
    <xf numFmtId="0" fontId="59" fillId="41" borderId="0" xfId="0" applyFont="1" applyFill="1" applyBorder="1" applyAlignment="1">
      <alignment vertical="center" wrapText="1"/>
    </xf>
    <xf numFmtId="0" fontId="59" fillId="41" borderId="0" xfId="0" applyFont="1" applyFill="1" applyBorder="1" applyAlignment="1">
      <alignment horizontal="center" vertical="center" wrapText="1"/>
    </xf>
    <xf numFmtId="0" fontId="62" fillId="32" borderId="15" xfId="0" applyFont="1" applyFill="1" applyBorder="1" applyAlignment="1">
      <alignment horizontal="left" vertical="center" wrapText="1"/>
    </xf>
    <xf numFmtId="4" fontId="60" fillId="0" borderId="12" xfId="33" applyNumberFormat="1" applyFont="1" applyBorder="1" applyAlignment="1">
      <alignment vertical="top" wrapText="1"/>
    </xf>
    <xf numFmtId="4" fontId="61" fillId="40" borderId="15" xfId="33" applyNumberFormat="1" applyFont="1" applyFill="1" applyBorder="1" applyAlignment="1">
      <alignment horizontal="right" vertical="center" wrapText="1"/>
    </xf>
    <xf numFmtId="4" fontId="60" fillId="0" borderId="10" xfId="33" applyNumberFormat="1" applyFont="1" applyBorder="1" applyAlignment="1">
      <alignment vertical="top" wrapText="1"/>
    </xf>
    <xf numFmtId="4" fontId="60" fillId="0" borderId="0" xfId="33" applyNumberFormat="1" applyFont="1" applyBorder="1" applyAlignment="1">
      <alignment vertical="top" wrapText="1"/>
    </xf>
    <xf numFmtId="4" fontId="60" fillId="0" borderId="0" xfId="33" applyNumberFormat="1" applyFont="1" applyAlignment="1">
      <alignment/>
    </xf>
    <xf numFmtId="4" fontId="60" fillId="32" borderId="10" xfId="33" applyNumberFormat="1" applyFont="1" applyFill="1" applyBorder="1" applyAlignment="1">
      <alignment vertical="top" wrapText="1"/>
    </xf>
    <xf numFmtId="4" fontId="63" fillId="32" borderId="15" xfId="33" applyNumberFormat="1" applyFont="1" applyFill="1" applyBorder="1" applyAlignment="1">
      <alignment vertical="top" wrapText="1"/>
    </xf>
    <xf numFmtId="4" fontId="63" fillId="16" borderId="15" xfId="0" applyNumberFormat="1" applyFont="1" applyFill="1" applyBorder="1" applyAlignment="1">
      <alignment vertical="top" wrapText="1"/>
    </xf>
    <xf numFmtId="4" fontId="60" fillId="0" borderId="32" xfId="33" applyNumberFormat="1" applyFont="1" applyBorder="1" applyAlignment="1">
      <alignment vertical="top" wrapText="1"/>
    </xf>
    <xf numFmtId="4" fontId="61" fillId="40" borderId="22" xfId="33" applyNumberFormat="1" applyFont="1" applyFill="1" applyBorder="1" applyAlignment="1">
      <alignment horizontal="right" vertical="center" wrapText="1"/>
    </xf>
    <xf numFmtId="4" fontId="60" fillId="0" borderId="14" xfId="33" applyNumberFormat="1" applyFont="1" applyBorder="1" applyAlignment="1">
      <alignment vertical="top" wrapText="1"/>
    </xf>
    <xf numFmtId="4" fontId="60" fillId="32" borderId="14" xfId="33" applyNumberFormat="1" applyFont="1" applyFill="1" applyBorder="1" applyAlignment="1">
      <alignment vertical="top" wrapText="1"/>
    </xf>
    <xf numFmtId="4" fontId="63" fillId="32" borderId="22" xfId="33" applyNumberFormat="1" applyFont="1" applyFill="1" applyBorder="1" applyAlignment="1">
      <alignment vertical="top" wrapText="1"/>
    </xf>
    <xf numFmtId="4" fontId="63" fillId="40" borderId="22" xfId="0" applyNumberFormat="1" applyFont="1" applyFill="1" applyBorder="1" applyAlignment="1">
      <alignment vertical="top" wrapText="1"/>
    </xf>
    <xf numFmtId="4" fontId="60" fillId="42" borderId="15" xfId="0" applyNumberFormat="1" applyFont="1" applyFill="1" applyBorder="1" applyAlignment="1">
      <alignment/>
    </xf>
    <xf numFmtId="4" fontId="60" fillId="0" borderId="0" xfId="33" applyNumberFormat="1" applyFont="1" applyFill="1" applyBorder="1" applyAlignment="1">
      <alignment vertical="top" wrapText="1"/>
    </xf>
    <xf numFmtId="4" fontId="60" fillId="0" borderId="0" xfId="33" applyNumberFormat="1" applyFont="1" applyFill="1" applyAlignment="1">
      <alignment/>
    </xf>
    <xf numFmtId="4" fontId="60" fillId="0" borderId="10" xfId="33" applyNumberFormat="1" applyFont="1" applyFill="1" applyBorder="1" applyAlignment="1">
      <alignment vertical="top" wrapText="1"/>
    </xf>
    <xf numFmtId="4" fontId="60" fillId="0" borderId="14" xfId="33" applyNumberFormat="1" applyFont="1" applyFill="1" applyBorder="1" applyAlignment="1">
      <alignment vertical="top" wrapText="1"/>
    </xf>
    <xf numFmtId="0" fontId="55" fillId="36" borderId="15" xfId="0" applyFont="1" applyFill="1" applyBorder="1" applyAlignment="1">
      <alignment horizontal="center" vertical="center" wrapText="1"/>
    </xf>
    <xf numFmtId="0" fontId="55" fillId="36" borderId="1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5" fillId="35" borderId="20" xfId="0" applyNumberFormat="1" applyFont="1" applyFill="1" applyBorder="1" applyAlignment="1">
      <alignment horizontal="right" vertical="center" wrapText="1"/>
    </xf>
    <xf numFmtId="0" fontId="2" fillId="0" borderId="33" xfId="0" applyFont="1" applyFill="1" applyBorder="1" applyAlignment="1">
      <alignment horizontal="center" vertical="center" wrapText="1"/>
    </xf>
    <xf numFmtId="4" fontId="5" fillId="35" borderId="16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Border="1" applyAlignment="1">
      <alignment/>
    </xf>
    <xf numFmtId="4" fontId="60" fillId="0" borderId="13" xfId="33" applyNumberFormat="1" applyFont="1" applyFill="1" applyBorder="1" applyAlignment="1">
      <alignment vertical="top" wrapText="1"/>
    </xf>
    <xf numFmtId="4" fontId="60" fillId="42" borderId="20" xfId="0" applyNumberFormat="1" applyFont="1" applyFill="1" applyBorder="1" applyAlignment="1">
      <alignment/>
    </xf>
    <xf numFmtId="4" fontId="60" fillId="32" borderId="12" xfId="33" applyNumberFormat="1" applyFont="1" applyFill="1" applyBorder="1" applyAlignment="1">
      <alignment vertical="top" wrapText="1"/>
    </xf>
    <xf numFmtId="4" fontId="60" fillId="32" borderId="32" xfId="33" applyNumberFormat="1" applyFont="1" applyFill="1" applyBorder="1" applyAlignment="1">
      <alignment vertical="top" wrapText="1"/>
    </xf>
    <xf numFmtId="4" fontId="60" fillId="42" borderId="16" xfId="0" applyNumberFormat="1" applyFont="1" applyFill="1" applyBorder="1" applyAlignment="1">
      <alignment/>
    </xf>
    <xf numFmtId="0" fontId="60" fillId="0" borderId="15" xfId="0" applyFont="1" applyBorder="1" applyAlignment="1">
      <alignment/>
    </xf>
    <xf numFmtId="4" fontId="60" fillId="0" borderId="15" xfId="0" applyNumberFormat="1" applyFont="1" applyBorder="1" applyAlignment="1">
      <alignment/>
    </xf>
    <xf numFmtId="0" fontId="60" fillId="42" borderId="15" xfId="0" applyFont="1" applyFill="1" applyBorder="1" applyAlignment="1">
      <alignment/>
    </xf>
    <xf numFmtId="194" fontId="60" fillId="42" borderId="15" xfId="33" applyFont="1" applyFill="1" applyBorder="1" applyAlignment="1">
      <alignment/>
    </xf>
    <xf numFmtId="0" fontId="55" fillId="36" borderId="15" xfId="0" applyFont="1" applyFill="1" applyBorder="1" applyAlignment="1">
      <alignment horizontal="center" vertical="center" wrapText="1"/>
    </xf>
    <xf numFmtId="0" fontId="55" fillId="39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34" borderId="34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52" fillId="9" borderId="12" xfId="0" applyFont="1" applyFill="1" applyBorder="1" applyAlignment="1">
      <alignment horizontal="center" vertical="center" wrapText="1"/>
    </xf>
    <xf numFmtId="0" fontId="52" fillId="11" borderId="10" xfId="0" applyFont="1" applyFill="1" applyBorder="1" applyAlignment="1">
      <alignment horizontal="center" vertical="center" wrapText="1"/>
    </xf>
    <xf numFmtId="0" fontId="52" fillId="11" borderId="10" xfId="0" applyFont="1" applyFill="1" applyBorder="1" applyAlignment="1">
      <alignment horizontal="center" vertical="center" wrapText="1"/>
    </xf>
    <xf numFmtId="4" fontId="2" fillId="13" borderId="10" xfId="0" applyNumberFormat="1" applyFont="1" applyFill="1" applyBorder="1" applyAlignment="1">
      <alignment vertical="top" wrapText="1"/>
    </xf>
    <xf numFmtId="4" fontId="52" fillId="13" borderId="10" xfId="0" applyNumberFormat="1" applyFont="1" applyFill="1" applyBorder="1" applyAlignment="1">
      <alignment vertical="top" wrapText="1"/>
    </xf>
    <xf numFmtId="3" fontId="0" fillId="0" borderId="10" xfId="37" applyNumberFormat="1" applyFont="1" applyBorder="1" applyAlignment="1">
      <alignment vertical="top" wrapText="1"/>
    </xf>
    <xf numFmtId="3" fontId="2" fillId="34" borderId="10" xfId="37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4" fontId="5" fillId="35" borderId="0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9" fontId="2" fillId="10" borderId="10" xfId="37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vertical="top" wrapText="1"/>
    </xf>
    <xf numFmtId="0" fontId="4" fillId="13" borderId="15" xfId="0" applyFont="1" applyFill="1" applyBorder="1" applyAlignment="1">
      <alignment horizontal="center" vertical="center" wrapText="1"/>
    </xf>
    <xf numFmtId="0" fontId="2" fillId="13" borderId="3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36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33" borderId="15" xfId="0" applyFont="1" applyFill="1" applyBorder="1" applyAlignment="1">
      <alignment horizontal="center" vertical="center" wrapText="1"/>
    </xf>
    <xf numFmtId="0" fontId="55" fillId="36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5" fillId="36" borderId="22" xfId="0" applyFont="1" applyFill="1" applyBorder="1" applyAlignment="1">
      <alignment horizontal="center" vertical="center" wrapText="1"/>
    </xf>
    <xf numFmtId="0" fontId="55" fillId="36" borderId="21" xfId="0" applyFont="1" applyFill="1" applyBorder="1" applyAlignment="1">
      <alignment horizontal="center" vertical="center" wrapText="1"/>
    </xf>
    <xf numFmtId="0" fontId="55" fillId="36" borderId="37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55" fillId="36" borderId="20" xfId="0" applyFont="1" applyFill="1" applyBorder="1" applyAlignment="1">
      <alignment horizontal="center" vertical="center" wrapText="1"/>
    </xf>
    <xf numFmtId="0" fontId="55" fillId="36" borderId="38" xfId="0" applyFont="1" applyFill="1" applyBorder="1" applyAlignment="1">
      <alignment horizontal="center" vertical="center" wrapText="1"/>
    </xf>
    <xf numFmtId="0" fontId="55" fillId="36" borderId="16" xfId="0" applyFont="1" applyFill="1" applyBorder="1" applyAlignment="1">
      <alignment horizontal="center" vertical="center" wrapText="1"/>
    </xf>
    <xf numFmtId="0" fontId="55" fillId="39" borderId="15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55" fillId="36" borderId="26" xfId="0" applyFont="1" applyFill="1" applyBorder="1" applyAlignment="1">
      <alignment horizontal="center" vertical="center" wrapText="1"/>
    </xf>
    <xf numFmtId="0" fontId="55" fillId="36" borderId="41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52" fillId="9" borderId="13" xfId="0" applyFont="1" applyFill="1" applyBorder="1" applyAlignment="1">
      <alignment horizontal="center" vertical="center" wrapText="1"/>
    </xf>
    <xf numFmtId="0" fontId="52" fillId="9" borderId="11" xfId="0" applyFont="1" applyFill="1" applyBorder="1" applyAlignment="1">
      <alignment horizontal="center" vertical="center" wrapText="1"/>
    </xf>
    <xf numFmtId="0" fontId="52" fillId="9" borderId="12" xfId="0" applyFont="1" applyFill="1" applyBorder="1" applyAlignment="1">
      <alignment horizontal="center" vertical="center" wrapText="1"/>
    </xf>
    <xf numFmtId="0" fontId="2" fillId="12" borderId="14" xfId="0" applyFont="1" applyFill="1" applyBorder="1" applyAlignment="1">
      <alignment horizontal="center" vertical="center" wrapText="1"/>
    </xf>
    <xf numFmtId="0" fontId="2" fillId="12" borderId="43" xfId="0" applyFont="1" applyFill="1" applyBorder="1" applyAlignment="1">
      <alignment horizontal="center" vertical="center" wrapText="1"/>
    </xf>
    <xf numFmtId="0" fontId="52" fillId="11" borderId="13" xfId="0" applyFont="1" applyFill="1" applyBorder="1" applyAlignment="1">
      <alignment horizontal="center" vertical="center" wrapText="1"/>
    </xf>
    <xf numFmtId="0" fontId="52" fillId="11" borderId="11" xfId="0" applyFont="1" applyFill="1" applyBorder="1" applyAlignment="1">
      <alignment horizontal="center" vertical="center" wrapText="1"/>
    </xf>
    <xf numFmtId="0" fontId="52" fillId="11" borderId="12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/>
    </xf>
    <xf numFmtId="0" fontId="52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52" fillId="11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34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59" fillId="36" borderId="26" xfId="0" applyFont="1" applyFill="1" applyBorder="1" applyAlignment="1">
      <alignment horizontal="center" vertical="center" wrapText="1"/>
    </xf>
    <xf numFmtId="0" fontId="59" fillId="36" borderId="44" xfId="0" applyFont="1" applyFill="1" applyBorder="1" applyAlignment="1">
      <alignment horizontal="center" vertical="center" wrapText="1"/>
    </xf>
    <xf numFmtId="0" fontId="59" fillId="36" borderId="41" xfId="0" applyFont="1" applyFill="1" applyBorder="1" applyAlignment="1">
      <alignment horizontal="center" vertical="center" wrapText="1"/>
    </xf>
    <xf numFmtId="0" fontId="59" fillId="36" borderId="45" xfId="0" applyFont="1" applyFill="1" applyBorder="1" applyAlignment="1">
      <alignment horizontal="center" vertical="center" wrapText="1"/>
    </xf>
    <xf numFmtId="0" fontId="59" fillId="36" borderId="0" xfId="0" applyFont="1" applyFill="1" applyBorder="1" applyAlignment="1">
      <alignment horizontal="center" vertical="center" wrapText="1"/>
    </xf>
    <xf numFmtId="0" fontId="59" fillId="36" borderId="46" xfId="0" applyFont="1" applyFill="1" applyBorder="1" applyAlignment="1">
      <alignment horizontal="center" vertical="center" wrapText="1"/>
    </xf>
    <xf numFmtId="0" fontId="55" fillId="36" borderId="44" xfId="0" applyFont="1" applyFill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105C98"/>
      <rgbColor rgb="00FFFFCC"/>
      <rgbColor rgb="00FFF9EA"/>
      <rgbColor rgb="0000FFFF"/>
      <rgbColor rgb="00800000"/>
      <rgbColor rgb="00CCFF2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CFF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0C0C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49" sheet="58-59-60"/>
  </cacheSource>
  <cacheFields count="22">
    <cacheField name="ชื่อหน่วยบริการ/คู่สัญญา">
      <sharedItems containsMixedTypes="0" count="16">
        <s v="โรงพยาบาลพระนครศรีอยุธยา"/>
        <s v="โรงพยาบาลเสนา"/>
        <s v="รพ.ท่าเรือ"/>
        <s v="รพ.สมเด็จพระสังฆราช(นครหลวง)"/>
        <s v="โรงพยาบาลบางไทร"/>
        <s v="รพ.บางบาล"/>
        <s v="โรงพยาบาลบางปะอิน"/>
        <s v="โรงพยาบาลบางปะหัน"/>
        <s v="โรงพยาบาลผักไห่"/>
        <s v="โรงพยาบาลภาชี"/>
        <s v="โรงพยาบาลลาดบัวหลวง"/>
        <s v="โรงพยาบาลวังน้อย"/>
        <s v="โรงพยาบาลบางซ้าย"/>
        <s v="โรงพยาบาลอุทัย"/>
        <s v="โรงพยาบาลมหาราช"/>
        <s v="โรงพยาบาลบ้านแพรก"/>
      </sharedItems>
    </cacheField>
    <cacheField name="กองทุนผู้ป่วยนอก">
      <sharedItems containsString="0" containsBlank="1" containsMixedTypes="0" containsNumber="1" count="33">
        <m/>
        <n v="46399569.97"/>
        <n v="21848994.55"/>
        <n v="11212588.71"/>
        <n v="10623220.81"/>
        <n v="4113692.79"/>
        <n v="7125342.89"/>
        <n v="25541003.83"/>
        <n v="12801112.08"/>
        <n v="13416349.72"/>
        <n v="7338556.1"/>
        <n v="10471961.9"/>
        <n v="23138455.45"/>
        <n v="3161489.3"/>
        <n v="12305943.74"/>
        <n v="7857506.68"/>
        <n v="2041695.87"/>
        <n v="34192239.75"/>
        <n v="24234857.92"/>
        <n v="8558611.96"/>
        <n v="8931656.89"/>
        <n v="8769238.54"/>
        <n v="7562455.33"/>
        <n v="19606707.07"/>
        <n v="10891779.74"/>
        <n v="9904780.05"/>
        <n v="8429672.7"/>
        <n v="10130322.89"/>
        <n v="21496221.96"/>
        <n v="7691531.23"/>
        <n v="11762305.4"/>
        <n v="5769574.74"/>
        <n v="4972697.53"/>
      </sharedItems>
    </cacheField>
    <cacheField name="กองทุนผู้ป่วยใน">
      <sharedItems containsString="0" containsBlank="1" containsMixedTypes="0" containsNumber="1" count="33">
        <m/>
        <n v="105572885.66"/>
        <n v="24802694.59"/>
        <n v="4812090.49"/>
        <n v="4260366.3"/>
        <n v="2760721.72"/>
        <n v="2205320.21"/>
        <n v="8053979.38"/>
        <n v="4848717.1"/>
        <n v="4409612.64"/>
        <n v="4676984.07"/>
        <n v="3798346.35"/>
        <n v="7280927.29"/>
        <n v="1012864.37"/>
        <n v="4035787.41"/>
        <n v="2545244.84"/>
        <n v="2143912.45"/>
        <n v="79793418.16"/>
        <n v="20781899.79"/>
        <n v="5258467.67"/>
        <n v="3805783.23"/>
        <n v="2524386.34"/>
        <n v="1633008.33"/>
        <n v="9052977.2"/>
        <n v="1479819.95"/>
        <n v="5168759.77"/>
        <n v="4281548.08"/>
        <n v="3230697.34"/>
        <n v="8403289.35"/>
        <n v="-25440.72"/>
        <n v="3159763.56"/>
        <n v="2019540.47"/>
        <n v="791359.46"/>
      </sharedItems>
    </cacheField>
    <cacheField name="กองทุนสร้างเสริมสุขภาพและป้องกันโรค">
      <sharedItems containsSemiMixedTypes="0" containsString="0" containsMixedTypes="0" containsNumber="1" count="48">
        <n v="119626"/>
        <n v="60388"/>
        <n v="40541.6"/>
        <n v="29692"/>
        <n v="39956"/>
        <n v="29264.8"/>
        <n v="81662.4"/>
        <n v="36312.8"/>
        <n v="36629.6"/>
        <n v="29122.4"/>
        <n v="35626.4"/>
        <n v="56777.6"/>
        <n v="17009.6"/>
        <n v="42768"/>
        <n v="21146.4"/>
        <n v="8167.2"/>
        <n v="29421796.29"/>
        <n v="8529346.09"/>
        <n v="6725671.34"/>
        <n v="4981395.48"/>
        <n v="6647609.74"/>
        <n v="5019608.05"/>
        <n v="13762243.86"/>
        <n v="6847342.06"/>
        <n v="6683451.89"/>
        <n v="5514356.31"/>
        <n v="6129594.96"/>
        <n v="10813319.22"/>
        <n v="2976378.14"/>
        <n v="7494694.43"/>
        <n v="3815007.89"/>
        <n v="1925586.02"/>
        <n v="37853434.8"/>
        <n v="11335879.42"/>
        <n v="6516648.22"/>
        <n v="5368345.41"/>
        <n v="4418233.61"/>
        <n v="3600718.11"/>
        <n v="13745840.26"/>
        <n v="4354190.63"/>
        <n v="6109853.98"/>
        <n v="4870732.3"/>
        <n v="4560561.14"/>
        <n v="11564033.62"/>
        <n v="1796493.25"/>
        <n v="6381966.45"/>
        <n v="3028951.55"/>
        <n v="993521.63"/>
      </sharedItems>
    </cacheField>
    <cacheField name="กองทุน CENTRAL REIMBURSE">
      <sharedItems containsString="0" containsBlank="1" containsMixedTypes="0" containsNumber="1" count="33">
        <m/>
        <n v="75414865.5"/>
        <n v="13065431.25"/>
        <n v="961973.36"/>
        <n v="841368.52"/>
        <n v="546133.03"/>
        <n v="471016.2"/>
        <n v="2039677.8"/>
        <n v="664425.75"/>
        <n v="777866.71"/>
        <n v="1346308.02"/>
        <n v="1119227.94"/>
        <n v="1351422.98"/>
        <n v="44105.28"/>
        <n v="863103.11"/>
        <n v="267322.07"/>
        <n v="502702.81"/>
        <n v="36005572.74"/>
        <n v="18166484.06"/>
        <n v="1424620.06"/>
        <n v="1398977.26"/>
        <n v="783399.29"/>
        <n v="994280.67"/>
        <n v="2943092.94"/>
        <n v="1232160.59"/>
        <n v="1050802.95"/>
        <n v="1627218.48"/>
        <n v="1977970.74"/>
        <n v="1966952.18"/>
        <n v="243840.71"/>
        <n v="2050198.19"/>
        <n v="598663.27"/>
        <n v="687821.82"/>
      </sharedItems>
    </cacheField>
    <cacheField name="งบค่าบริการทางการแพทย์ที่เบิกจ่ายในลักษณะงบลงทุน">
      <sharedItems containsString="0" containsBlank="1" containsMixedTypes="0" containsNumber="1" count="33">
        <m/>
        <n v="21576879.4"/>
        <n v="9102633.52"/>
        <n v="3974493.33"/>
        <n v="2248098.39"/>
        <n v="1735441.32"/>
        <n v="1476568.49"/>
        <n v="4368098.53"/>
        <n v="1923884.95"/>
        <n v="2306477.32"/>
        <n v="2027904.89"/>
        <n v="1988074.37"/>
        <n v="4391865.92"/>
        <n v="924014.8"/>
        <n v="2447942.89"/>
        <n v="1201877.64"/>
        <n v="565841.08"/>
        <n v="22889133.52"/>
        <n v="9173950.51"/>
        <n v="2267134.11"/>
        <n v="1948373.18"/>
        <n v="1508918.59"/>
        <n v="1328710.11"/>
        <n v="6049309.29"/>
        <n v="1733745.95"/>
        <n v="2642385.02"/>
        <n v="1835526.59"/>
        <n v="1747211.59"/>
        <n v="3938881.98"/>
        <n v="794153.26"/>
        <n v="2173254.05"/>
        <n v="1095411.17"/>
        <n v="590004.22"/>
      </sharedItems>
    </cacheField>
    <cacheField name="กองทุนฟื้นฟูสมรรถภาพด้านการแพทย์">
      <sharedItems containsBlank="1" containsMixedTypes="1" containsNumber="1" containsInteger="1" count="33">
        <m/>
        <n v="1107888"/>
        <n v="1607398"/>
        <n v="736278"/>
        <n v="186842"/>
        <n v="568220"/>
        <n v="290239"/>
        <n v="437809"/>
        <n v="288087"/>
        <s v="-"/>
        <n v="544597"/>
        <n v="162117"/>
        <n v="43986"/>
        <n v="163712"/>
        <n v="505484"/>
        <n v="75937"/>
        <n v="95309"/>
        <n v="783643"/>
        <n v="2171283"/>
        <n v="1061394"/>
        <n v="242640"/>
        <n v="814669"/>
        <n v="415103"/>
        <n v="656362"/>
        <n v="398334"/>
        <n v="65610"/>
        <n v="798802"/>
        <n v="206372"/>
        <n v="86906"/>
        <n v="105000"/>
        <n v="756640"/>
        <n v="125178"/>
        <n v="247252"/>
      </sharedItems>
    </cacheField>
    <cacheField name="เงินช่วยเหลือผู้รับบริการ ม. 41">
      <sharedItems containsBlank="1" containsMixedTypes="0" count="2">
        <m/>
        <s v="-"/>
      </sharedItems>
    </cacheField>
    <cacheField name="งบแพทย์แผนไทย">
      <sharedItems containsString="0" containsBlank="1" containsMixedTypes="0" containsNumber="1" count="33">
        <m/>
        <n v="928818.42"/>
        <n v="594632.37"/>
        <n v="583232.61"/>
        <n v="335482.32"/>
        <n v="750633.4"/>
        <n v="527019.33"/>
        <n v="618600.95"/>
        <n v="588545.31"/>
        <n v="537036.56"/>
        <n v="421493.33"/>
        <n v="518834.02"/>
        <n v="686431.08"/>
        <n v="294176.66"/>
        <n v="753395.52"/>
        <n v="296967.46"/>
        <n v="243599.78"/>
        <n v="626814.32"/>
        <n v="173416.46"/>
        <n v="359039.24"/>
        <n v="273526.68"/>
        <n v="154010.23"/>
        <n v="134455.24"/>
        <n v="178162.52"/>
        <n v="188347.86"/>
        <n v="171480.07"/>
        <n v="171407.83"/>
        <n v="432131"/>
        <n v="424720.52"/>
        <n v="163139.25"/>
        <n v="715313.6"/>
        <n v="196756.25"/>
        <n v="166146.74"/>
      </sharedItems>
    </cacheField>
    <cacheField name="งบ CF">
      <sharedItems containsBlank="1" containsMixedTypes="1" containsNumber="1" containsInteger="1" count="4">
        <m/>
        <s v="-"/>
        <n v="2000000"/>
        <n v="3000000"/>
      </sharedItems>
    </cacheField>
    <cacheField name="กองทุน CENTRAL REIMBURSE2">
      <sharedItems containsBlank="1" containsMixedTypes="1" containsNumber="1" count="17">
        <n v="304800"/>
        <m/>
        <n v="119339.65"/>
        <n v="898429.3"/>
        <n v="89506.68"/>
        <n v="79943.09"/>
        <n v="44015"/>
        <n v="29750.95"/>
        <n v="123951.85"/>
        <n v="30107.4"/>
        <n v="62516.51"/>
        <n v="44946.8"/>
        <n v="99664.98"/>
        <n v="114028.15"/>
        <s v="-"/>
        <n v="68870.7"/>
        <n v="25453.5"/>
      </sharedItems>
    </cacheField>
    <cacheField name="กองทุนเอดส์">
      <sharedItems containsBlank="1" containsMixedTypes="1" containsNumber="1" containsInteger="1" count="33">
        <m/>
        <n v="2937944"/>
        <n v="1140548"/>
        <n v="36446"/>
        <n v="25309"/>
        <n v="88518"/>
        <n v="10436"/>
        <n v="115886"/>
        <n v="21042"/>
        <n v="91876"/>
        <n v="19983"/>
        <n v="14700"/>
        <n v="16500"/>
        <n v="20817"/>
        <s v="-"/>
        <n v="57332"/>
        <n v="6960"/>
        <n v="524000"/>
        <n v="698680"/>
        <n v="31000"/>
        <n v="85147"/>
        <n v="101400"/>
        <n v="4000"/>
        <n v="81200"/>
        <n v="17600"/>
        <n v="41000"/>
        <n v="26000"/>
        <n v="79000"/>
        <n v="48400"/>
        <n v="10000"/>
        <n v="54000"/>
        <n v="29970"/>
        <n v="8000"/>
      </sharedItems>
    </cacheField>
    <cacheField name="กองทุนไตวายเรื้อรัง">
      <sharedItems containsBlank="1" containsMixedTypes="1" containsNumber="1" count="9">
        <m/>
        <n v="14575957"/>
        <n v="2634024"/>
        <s v="-"/>
        <n v="50000"/>
        <n v="21585574.4"/>
        <n v="4050111"/>
        <n v="20155.2"/>
        <n v="0"/>
      </sharedItems>
    </cacheField>
    <cacheField name="ค่าบริการควบคุมป้องกันความรุนแรงของโรคเบาหวานและความดันโลหิตสูง">
      <sharedItems containsString="0" containsBlank="1" containsMixedTypes="0" containsNumber="1" containsInteger="1" count="33">
        <m/>
        <n v="2347535"/>
        <n v="1785015"/>
        <n v="1187889"/>
        <n v="951592"/>
        <n v="793344"/>
        <n v="722854"/>
        <n v="1384252"/>
        <n v="1046787"/>
        <n v="1322140"/>
        <n v="876215"/>
        <n v="880812"/>
        <n v="1080386"/>
        <n v="455876"/>
        <n v="1112830"/>
        <n v="606117"/>
        <n v="427523"/>
        <n v="2415154"/>
        <n v="1646765"/>
        <n v="1189948"/>
        <n v="814856"/>
        <n v="751801"/>
        <n v="827706"/>
        <n v="1389187"/>
        <n v="1003923"/>
        <n v="1390315"/>
        <n v="910875"/>
        <n v="845907"/>
        <n v="1127312"/>
        <n v="430074"/>
        <n v="1097605"/>
        <n v="604661"/>
        <n v="429142"/>
      </sharedItems>
    </cacheField>
    <cacheField name="งบค่าใช้จ่ายเพื่อเพิ่มประสิทธิภาพหน่วยบริการ">
      <sharedItems containsBlank="1" containsMixedTypes="1" containsNumber="1" containsInteger="1" count="5">
        <m/>
        <s v="-"/>
        <n v="1500000"/>
        <n v="2500000"/>
        <n v="5000000"/>
      </sharedItems>
    </cacheField>
    <cacheField name="งบค่าตอบแทนกำลังคนด้านสาธารณสุข">
      <sharedItems containsString="0" containsBlank="1" containsMixedTypes="0" containsNumber="1" count="33">
        <m/>
        <n v="6880614.34"/>
        <n v="3439844.67"/>
        <n v="2922734.52"/>
        <n v="2089024.7"/>
        <n v="3383438.27"/>
        <n v="3127057.46"/>
        <n v="2794038.14"/>
        <n v="2977013.17"/>
        <n v="3745774.01"/>
        <n v="3461107.55"/>
        <n v="3525017.84"/>
        <n v="2330915.28"/>
        <n v="1239259.67"/>
        <n v="2744430.4"/>
        <n v="2142793.05"/>
        <n v="1578726.33"/>
        <n v="9889871"/>
        <n v="4947479"/>
        <n v="2053193"/>
        <n v="1614651"/>
        <n v="2125540"/>
        <n v="1579237"/>
        <n v="3362587"/>
        <n v="1976463"/>
        <n v="1592417"/>
        <n v="1665617"/>
        <n v="1724296"/>
        <n v="2478963"/>
        <n v="954057"/>
        <n v="2315120"/>
        <n v="1438776"/>
        <n v="825745"/>
      </sharedItems>
    </cacheField>
    <cacheField name="สวัสดิการรักษาพยาบาลของพนักงานส่วนท้องถิ่น">
      <sharedItems containsString="0" containsBlank="1" containsMixedTypes="0" containsNumber="1" count="33">
        <m/>
        <n v="14003294.78"/>
        <n v="5256892.43"/>
        <n v="898073.31"/>
        <n v="447333.71"/>
        <n v="316721.67"/>
        <n v="397886.04"/>
        <n v="429254.72"/>
        <n v="377458.46"/>
        <n v="639984.29"/>
        <n v="670214.02"/>
        <n v="527633.46"/>
        <n v="216566.32"/>
        <n v="158053.18"/>
        <n v="1101474.3"/>
        <n v="281522.08"/>
        <n v="364990.66"/>
        <n v="12412664.4"/>
        <n v="4071018.52"/>
        <n v="951819.02"/>
        <n v="472427.34"/>
        <n v="394043.37"/>
        <n v="258672.57"/>
        <n v="421161.7"/>
        <n v="431628.74"/>
        <n v="666677.83"/>
        <n v="642389.79"/>
        <n v="244729.17"/>
        <n v="275842.61"/>
        <n v="135396.51"/>
        <n v="542032.7"/>
        <n v="271432.14"/>
        <n v="437841.29"/>
      </sharedItems>
    </cacheField>
    <cacheField name="เงินชดเชยตามมติบอร์ดอนุมัติ (เงินที่เบิกจากกำไรสะสม)">
      <sharedItems containsBlank="1" containsMixedTypes="1" containsNumber="1" count="11">
        <m/>
        <n v="151060"/>
        <n v="60000"/>
        <n v="371.38"/>
        <s v="-"/>
        <n v="742.75"/>
        <n v="1717000"/>
        <n v="631000"/>
        <n v="67330.91"/>
        <n v="0"/>
        <n v="1140"/>
      </sharedItems>
    </cacheField>
    <cacheField name="กองทุนสำรองกลางกรณีมีเหตุฉุกเฉิน">
      <sharedItems containsBlank="1" containsMixedTypes="0" count="2">
        <m/>
        <s v="-"/>
      </sharedItems>
    </cacheField>
    <cacheField name="งบค่าบริการสาธารณสุขสำหรับผู้สูงอายุที่มีภาวะพึ่งพิง">
      <sharedItems containsString="0" containsBlank="1" containsMixedTypes="0" containsNumber="1" containsInteger="1" count="2">
        <m/>
        <n v="100000"/>
      </sharedItems>
    </cacheField>
    <cacheField name="รวม">
      <sharedItems containsSemiMixedTypes="0" containsString="0" containsMixedTypes="0" containsNumber="1"/>
    </cacheField>
    <cacheField name="ปี">
      <sharedItems containsSemiMixedTypes="0" containsString="0" containsMixedTypes="0" containsNumber="1" containsInteger="1" count="3">
        <n v="60"/>
        <n v="59"/>
        <n v="5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ข้อมูล" showMissing="1" preserveFormatting="1" useAutoFormatting="1" itemPrintTitles="1" compactData="0" updatedVersion="2" indent="0" showMemberPropertyTips="1">
  <location ref="A3:AA981" firstHeaderRow="2" firstDataRow="2" firstDataCol="21"/>
  <pivotFields count="22">
    <pivotField axis="axisRow" compact="0" outline="0" subtotalTop="0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axis="axisRow" compact="0" outline="0" subtotalTop="0" showAll="0">
      <items count="34">
        <item x="16"/>
        <item x="13"/>
        <item x="5"/>
        <item x="32"/>
        <item x="31"/>
        <item x="6"/>
        <item x="10"/>
        <item x="22"/>
        <item x="29"/>
        <item x="15"/>
        <item x="26"/>
        <item x="19"/>
        <item x="21"/>
        <item x="20"/>
        <item x="25"/>
        <item x="27"/>
        <item x="11"/>
        <item x="4"/>
        <item x="24"/>
        <item x="3"/>
        <item x="30"/>
        <item x="14"/>
        <item x="8"/>
        <item x="9"/>
        <item x="23"/>
        <item x="28"/>
        <item x="2"/>
        <item x="12"/>
        <item x="18"/>
        <item x="7"/>
        <item x="17"/>
        <item x="1"/>
        <item x="0"/>
        <item t="default"/>
      </items>
    </pivotField>
    <pivotField axis="axisRow" compact="0" outline="0" subtotalTop="0" showAll="0">
      <items count="34">
        <item x="29"/>
        <item x="32"/>
        <item x="13"/>
        <item x="24"/>
        <item x="22"/>
        <item x="31"/>
        <item x="16"/>
        <item x="6"/>
        <item x="21"/>
        <item x="15"/>
        <item x="5"/>
        <item x="30"/>
        <item x="27"/>
        <item x="11"/>
        <item x="20"/>
        <item x="14"/>
        <item x="4"/>
        <item x="26"/>
        <item x="9"/>
        <item x="10"/>
        <item x="3"/>
        <item x="8"/>
        <item x="25"/>
        <item x="19"/>
        <item x="12"/>
        <item x="7"/>
        <item x="28"/>
        <item x="23"/>
        <item x="18"/>
        <item x="2"/>
        <item x="17"/>
        <item x="1"/>
        <item x="0"/>
        <item t="default"/>
      </items>
    </pivotField>
    <pivotField axis="axisRow" compact="0" outline="0" subtotalTop="0" showAll="0" numFmtId="4">
      <items count="49">
        <item x="15"/>
        <item x="12"/>
        <item x="14"/>
        <item x="9"/>
        <item x="5"/>
        <item x="3"/>
        <item x="10"/>
        <item x="7"/>
        <item x="8"/>
        <item x="4"/>
        <item x="2"/>
        <item x="13"/>
        <item x="11"/>
        <item x="1"/>
        <item x="6"/>
        <item x="0"/>
        <item x="47"/>
        <item x="44"/>
        <item x="31"/>
        <item x="28"/>
        <item x="46"/>
        <item x="37"/>
        <item x="30"/>
        <item x="39"/>
        <item x="36"/>
        <item x="42"/>
        <item x="41"/>
        <item x="19"/>
        <item x="21"/>
        <item x="35"/>
        <item x="25"/>
        <item x="40"/>
        <item x="26"/>
        <item x="45"/>
        <item x="34"/>
        <item x="20"/>
        <item x="24"/>
        <item x="18"/>
        <item x="23"/>
        <item x="29"/>
        <item x="17"/>
        <item x="27"/>
        <item x="33"/>
        <item x="43"/>
        <item x="38"/>
        <item x="22"/>
        <item x="16"/>
        <item x="32"/>
        <item t="default"/>
      </items>
    </pivotField>
    <pivotField axis="axisRow" compact="0" outline="0" subtotalTop="0" showAll="0">
      <items count="34">
        <item x="13"/>
        <item x="29"/>
        <item x="15"/>
        <item x="6"/>
        <item x="16"/>
        <item x="5"/>
        <item x="31"/>
        <item x="8"/>
        <item x="32"/>
        <item x="9"/>
        <item x="21"/>
        <item x="4"/>
        <item x="14"/>
        <item x="3"/>
        <item x="22"/>
        <item x="25"/>
        <item x="11"/>
        <item x="24"/>
        <item x="10"/>
        <item x="12"/>
        <item x="20"/>
        <item x="19"/>
        <item x="26"/>
        <item x="28"/>
        <item x="27"/>
        <item x="7"/>
        <item x="30"/>
        <item x="23"/>
        <item x="2"/>
        <item x="18"/>
        <item x="17"/>
        <item x="1"/>
        <item x="0"/>
        <item t="default"/>
      </items>
    </pivotField>
    <pivotField axis="axisRow" compact="0" outline="0" subtotalTop="0" showAll="0">
      <items count="34">
        <item x="16"/>
        <item x="32"/>
        <item x="29"/>
        <item x="13"/>
        <item x="31"/>
        <item x="15"/>
        <item x="22"/>
        <item x="6"/>
        <item x="21"/>
        <item x="24"/>
        <item x="5"/>
        <item x="27"/>
        <item x="26"/>
        <item x="8"/>
        <item x="20"/>
        <item x="11"/>
        <item x="10"/>
        <item x="30"/>
        <item x="4"/>
        <item x="19"/>
        <item x="9"/>
        <item x="14"/>
        <item x="25"/>
        <item x="28"/>
        <item x="3"/>
        <item x="7"/>
        <item x="12"/>
        <item x="23"/>
        <item x="2"/>
        <item x="18"/>
        <item x="1"/>
        <item x="17"/>
        <item x="0"/>
        <item t="default"/>
      </items>
    </pivotField>
    <pivotField axis="axisRow" compact="0" outline="0" subtotalTop="0" showAll="0">
      <items count="34">
        <item x="12"/>
        <item x="25"/>
        <item x="15"/>
        <item x="28"/>
        <item x="16"/>
        <item x="29"/>
        <item x="31"/>
        <item x="11"/>
        <item x="13"/>
        <item x="4"/>
        <item x="27"/>
        <item x="20"/>
        <item x="32"/>
        <item x="8"/>
        <item x="6"/>
        <item x="24"/>
        <item x="22"/>
        <item x="7"/>
        <item x="14"/>
        <item x="10"/>
        <item x="5"/>
        <item x="23"/>
        <item x="3"/>
        <item x="30"/>
        <item x="17"/>
        <item x="26"/>
        <item x="21"/>
        <item x="19"/>
        <item x="1"/>
        <item x="2"/>
        <item x="18"/>
        <item x="9"/>
        <item x="0"/>
        <item t="default"/>
      </items>
    </pivotField>
    <pivotField axis="axisRow" compact="0" outline="0" subtotalTop="0" showAll="0">
      <items count="3">
        <item x="1"/>
        <item x="0"/>
        <item t="default"/>
      </items>
    </pivotField>
    <pivotField axis="axisRow" compact="0" outline="0" subtotalTop="0" showAll="0">
      <items count="34">
        <item x="22"/>
        <item x="21"/>
        <item x="29"/>
        <item x="32"/>
        <item x="26"/>
        <item x="25"/>
        <item x="18"/>
        <item x="23"/>
        <item x="24"/>
        <item x="31"/>
        <item x="16"/>
        <item x="20"/>
        <item x="13"/>
        <item x="15"/>
        <item x="4"/>
        <item x="19"/>
        <item x="10"/>
        <item x="28"/>
        <item x="27"/>
        <item x="11"/>
        <item x="6"/>
        <item x="9"/>
        <item x="3"/>
        <item x="8"/>
        <item x="2"/>
        <item x="7"/>
        <item x="17"/>
        <item x="12"/>
        <item x="30"/>
        <item x="5"/>
        <item x="14"/>
        <item x="1"/>
        <item x="0"/>
        <item t="default"/>
      </items>
    </pivotField>
    <pivotField axis="axisRow" compact="0" outline="0" subtotalTop="0" showAll="0">
      <items count="5">
        <item x="2"/>
        <item x="3"/>
        <item x="1"/>
        <item x="0"/>
        <item t="default"/>
      </items>
    </pivotField>
    <pivotField axis="axisRow" compact="0" outline="0" subtotalTop="0" showAll="0">
      <items count="18">
        <item x="16"/>
        <item x="7"/>
        <item x="9"/>
        <item x="6"/>
        <item x="11"/>
        <item x="10"/>
        <item x="15"/>
        <item x="5"/>
        <item x="4"/>
        <item x="12"/>
        <item x="13"/>
        <item x="2"/>
        <item x="8"/>
        <item x="0"/>
        <item x="3"/>
        <item x="14"/>
        <item x="1"/>
        <item t="default"/>
      </items>
    </pivotField>
    <pivotField axis="axisRow" compact="0" outline="0" subtotalTop="0" showAll="0">
      <items count="34">
        <item x="22"/>
        <item x="16"/>
        <item x="32"/>
        <item x="29"/>
        <item x="6"/>
        <item x="11"/>
        <item x="12"/>
        <item x="24"/>
        <item x="10"/>
        <item x="13"/>
        <item x="8"/>
        <item x="4"/>
        <item x="26"/>
        <item x="31"/>
        <item x="19"/>
        <item x="3"/>
        <item x="25"/>
        <item x="28"/>
        <item x="30"/>
        <item x="15"/>
        <item x="27"/>
        <item x="23"/>
        <item x="20"/>
        <item x="5"/>
        <item x="9"/>
        <item x="21"/>
        <item x="7"/>
        <item x="17"/>
        <item x="18"/>
        <item x="2"/>
        <item x="1"/>
        <item x="14"/>
        <item x="0"/>
        <item t="default"/>
      </items>
    </pivotField>
    <pivotField axis="axisRow" compact="0" outline="0" subtotalTop="0" showAll="0">
      <items count="10">
        <item x="8"/>
        <item x="7"/>
        <item x="4"/>
        <item x="2"/>
        <item x="6"/>
        <item x="1"/>
        <item x="5"/>
        <item x="3"/>
        <item x="0"/>
        <item t="default"/>
      </items>
    </pivotField>
    <pivotField axis="axisRow" compact="0" outline="0" subtotalTop="0" showAll="0">
      <items count="34">
        <item x="16"/>
        <item x="32"/>
        <item x="29"/>
        <item x="13"/>
        <item x="31"/>
        <item x="15"/>
        <item x="6"/>
        <item x="21"/>
        <item x="5"/>
        <item x="20"/>
        <item x="22"/>
        <item x="27"/>
        <item x="10"/>
        <item x="11"/>
        <item x="26"/>
        <item x="4"/>
        <item x="24"/>
        <item x="8"/>
        <item x="12"/>
        <item x="30"/>
        <item x="14"/>
        <item x="28"/>
        <item x="3"/>
        <item x="19"/>
        <item x="9"/>
        <item x="7"/>
        <item x="23"/>
        <item x="25"/>
        <item x="18"/>
        <item x="2"/>
        <item x="1"/>
        <item x="17"/>
        <item x="0"/>
        <item t="default"/>
      </items>
    </pivotField>
    <pivotField axis="axisRow" compact="0" outline="0" subtotalTop="0" showAll="0">
      <items count="6">
        <item x="2"/>
        <item x="3"/>
        <item x="4"/>
        <item x="1"/>
        <item x="0"/>
        <item t="default"/>
      </items>
    </pivotField>
    <pivotField axis="axisRow" compact="0" outline="0" subtotalTop="0" showAll="0">
      <items count="34">
        <item x="32"/>
        <item x="29"/>
        <item x="13"/>
        <item x="31"/>
        <item x="16"/>
        <item x="22"/>
        <item x="25"/>
        <item x="20"/>
        <item x="26"/>
        <item x="27"/>
        <item x="24"/>
        <item x="19"/>
        <item x="4"/>
        <item x="21"/>
        <item x="15"/>
        <item x="30"/>
        <item x="12"/>
        <item x="28"/>
        <item x="14"/>
        <item x="7"/>
        <item x="3"/>
        <item x="8"/>
        <item x="6"/>
        <item x="23"/>
        <item x="5"/>
        <item x="2"/>
        <item x="10"/>
        <item x="11"/>
        <item x="9"/>
        <item x="18"/>
        <item x="1"/>
        <item x="17"/>
        <item x="0"/>
        <item t="default"/>
      </items>
    </pivotField>
    <pivotField axis="axisRow" compact="0" outline="0" subtotalTop="0" showAll="0">
      <items count="34">
        <item x="29"/>
        <item x="13"/>
        <item x="12"/>
        <item x="27"/>
        <item x="22"/>
        <item x="31"/>
        <item x="28"/>
        <item x="15"/>
        <item x="5"/>
        <item x="16"/>
        <item x="8"/>
        <item x="21"/>
        <item x="6"/>
        <item x="23"/>
        <item x="7"/>
        <item x="24"/>
        <item x="32"/>
        <item x="4"/>
        <item x="20"/>
        <item x="11"/>
        <item x="30"/>
        <item x="9"/>
        <item x="26"/>
        <item x="25"/>
        <item x="10"/>
        <item x="3"/>
        <item x="19"/>
        <item x="14"/>
        <item x="18"/>
        <item x="2"/>
        <item x="17"/>
        <item x="1"/>
        <item x="0"/>
        <item t="default"/>
      </items>
    </pivotField>
    <pivotField axis="axisRow" compact="0" outline="0" subtotalTop="0" showAll="0">
      <items count="12">
        <item x="9"/>
        <item x="3"/>
        <item x="5"/>
        <item x="10"/>
        <item x="2"/>
        <item x="8"/>
        <item x="1"/>
        <item x="7"/>
        <item x="6"/>
        <item x="4"/>
        <item x="0"/>
        <item t="default"/>
      </items>
    </pivotField>
    <pivotField axis="axisRow" compact="0" outline="0" subtotalTop="0" showAll="0">
      <items count="3">
        <item x="1"/>
        <item x="0"/>
        <item t="default"/>
      </items>
    </pivotField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 numFmtId="4"/>
    <pivotField axis="axisRow" compact="0" outline="0" subtotalTop="0" showAll="0">
      <items count="4">
        <item x="2"/>
        <item x="1"/>
        <item x="0"/>
        <item t="default"/>
      </items>
    </pivotField>
  </pivotFields>
  <rowFields count="21">
    <field x="0"/>
    <field x="21"/>
    <field x="1"/>
    <field x="2"/>
    <field x="3"/>
    <field x="4"/>
    <field x="5"/>
    <field x="6"/>
    <field x="7"/>
    <field x="8"/>
    <field x="9"/>
    <field x="10"/>
    <field x="11"/>
    <field x="12"/>
    <field x="13"/>
    <field x="14"/>
    <field x="15"/>
    <field x="16"/>
    <field x="17"/>
    <field x="18"/>
    <field x="19"/>
  </rowFields>
  <rowItems count="978">
    <i>
      <x/>
      <x/>
      <x v="30"/>
      <x v="30"/>
      <x v="47"/>
      <x v="30"/>
      <x v="31"/>
      <x v="24"/>
      <x v="1"/>
      <x v="26"/>
      <x v="3"/>
      <x v="16"/>
      <x v="27"/>
      <x v="6"/>
      <x v="31"/>
      <x v="4"/>
      <x v="31"/>
      <x v="30"/>
      <x v="8"/>
      <x v="1"/>
      <x v="1"/>
    </i>
    <i t="default" r="19">
      <x v="1"/>
    </i>
    <i t="default" r="18">
      <x v="8"/>
    </i>
    <i t="default" r="17">
      <x v="30"/>
    </i>
    <i t="default" r="16">
      <x v="31"/>
    </i>
    <i t="default" r="15">
      <x v="4"/>
    </i>
    <i t="default" r="14">
      <x v="31"/>
    </i>
    <i t="default" r="13">
      <x v="6"/>
    </i>
    <i t="default" r="12">
      <x v="27"/>
    </i>
    <i t="default" r="11">
      <x v="16"/>
    </i>
    <i t="default" r="10">
      <x v="3"/>
    </i>
    <i t="default" r="9">
      <x v="26"/>
    </i>
    <i t="default" r="8">
      <x v="1"/>
    </i>
    <i t="default" r="7">
      <x v="24"/>
    </i>
    <i t="default" r="6">
      <x v="31"/>
    </i>
    <i t="default" r="5">
      <x v="30"/>
    </i>
    <i t="default" r="4">
      <x v="47"/>
    </i>
    <i t="default" r="3">
      <x v="30"/>
    </i>
    <i t="default" r="2">
      <x v="30"/>
    </i>
    <i t="default" r="1">
      <x/>
    </i>
    <i r="1">
      <x v="1"/>
      <x v="31"/>
      <x v="31"/>
      <x v="46"/>
      <x v="31"/>
      <x v="30"/>
      <x v="28"/>
      <x/>
      <x v="31"/>
      <x v="2"/>
      <x v="11"/>
      <x v="30"/>
      <x v="5"/>
      <x v="30"/>
      <x v="3"/>
      <x v="30"/>
      <x v="31"/>
      <x v="6"/>
      <x/>
      <x/>
    </i>
    <i t="default" r="19">
      <x/>
    </i>
    <i t="default" r="18">
      <x v="6"/>
    </i>
    <i t="default" r="17">
      <x v="31"/>
    </i>
    <i t="default" r="16">
      <x v="30"/>
    </i>
    <i t="default" r="15">
      <x v="3"/>
    </i>
    <i t="default" r="14">
      <x v="30"/>
    </i>
    <i t="default" r="13">
      <x v="5"/>
    </i>
    <i t="default" r="12">
      <x v="30"/>
    </i>
    <i t="default" r="11">
      <x v="11"/>
    </i>
    <i t="default" r="10">
      <x v="2"/>
    </i>
    <i t="default" r="9">
      <x v="31"/>
    </i>
    <i t="default" r="8">
      <x/>
    </i>
    <i t="default" r="7">
      <x v="28"/>
    </i>
    <i t="default" r="6">
      <x v="30"/>
    </i>
    <i t="default" r="5">
      <x v="31"/>
    </i>
    <i t="default" r="4">
      <x v="46"/>
    </i>
    <i t="default" r="3">
      <x v="31"/>
    </i>
    <i t="default" r="2">
      <x v="31"/>
    </i>
    <i t="default" r="1">
      <x v="1"/>
    </i>
    <i r="1">
      <x v="2"/>
      <x v="32"/>
      <x v="32"/>
      <x v="15"/>
      <x v="32"/>
      <x v="32"/>
      <x v="32"/>
      <x v="1"/>
      <x v="32"/>
      <x v="3"/>
      <x v="13"/>
      <x v="32"/>
      <x v="8"/>
      <x v="32"/>
      <x v="4"/>
      <x v="32"/>
      <x v="32"/>
      <x v="10"/>
      <x v="1"/>
      <x v="1"/>
    </i>
    <i t="default" r="19">
      <x v="1"/>
    </i>
    <i t="default" r="18">
      <x v="10"/>
    </i>
    <i t="default" r="17">
      <x v="32"/>
    </i>
    <i t="default" r="16">
      <x v="32"/>
    </i>
    <i t="default" r="15">
      <x v="4"/>
    </i>
    <i t="default" r="14">
      <x v="32"/>
    </i>
    <i t="default" r="13">
      <x v="8"/>
    </i>
    <i t="default" r="12">
      <x v="32"/>
    </i>
    <i t="default" r="11">
      <x v="13"/>
    </i>
    <i t="default" r="10">
      <x v="3"/>
    </i>
    <i t="default" r="9">
      <x v="32"/>
    </i>
    <i t="default" r="8">
      <x v="1"/>
    </i>
    <i t="default" r="7">
      <x v="32"/>
    </i>
    <i t="default" r="6">
      <x v="32"/>
    </i>
    <i t="default" r="5">
      <x v="32"/>
    </i>
    <i t="default" r="4">
      <x v="15"/>
    </i>
    <i t="default" r="3">
      <x v="32"/>
    </i>
    <i t="default" r="2">
      <x v="32"/>
    </i>
    <i t="default" r="1">
      <x v="2"/>
    </i>
    <i t="default">
      <x/>
    </i>
    <i>
      <x v="1"/>
      <x/>
      <x v="28"/>
      <x v="28"/>
      <x v="42"/>
      <x v="29"/>
      <x v="29"/>
      <x v="30"/>
      <x v="1"/>
      <x v="6"/>
      <x v="3"/>
      <x v="16"/>
      <x v="28"/>
      <x v="4"/>
      <x v="28"/>
      <x v="4"/>
      <x v="29"/>
      <x v="28"/>
      <x v="7"/>
      <x v="1"/>
      <x v="1"/>
    </i>
    <i t="default" r="19">
      <x v="1"/>
    </i>
    <i t="default" r="18">
      <x v="7"/>
    </i>
    <i t="default" r="17">
      <x v="28"/>
    </i>
    <i t="default" r="16">
      <x v="29"/>
    </i>
    <i t="default" r="15">
      <x v="4"/>
    </i>
    <i t="default" r="14">
      <x v="28"/>
    </i>
    <i t="default" r="13">
      <x v="4"/>
    </i>
    <i t="default" r="12">
      <x v="28"/>
    </i>
    <i t="default" r="11">
      <x v="16"/>
    </i>
    <i t="default" r="10">
      <x v="3"/>
    </i>
    <i t="default" r="9">
      <x v="6"/>
    </i>
    <i t="default" r="8">
      <x v="1"/>
    </i>
    <i t="default" r="7">
      <x v="30"/>
    </i>
    <i t="default" r="6">
      <x v="29"/>
    </i>
    <i t="default" r="5">
      <x v="29"/>
    </i>
    <i t="default" r="4">
      <x v="42"/>
    </i>
    <i t="default" r="3">
      <x v="28"/>
    </i>
    <i t="default" r="2">
      <x v="28"/>
    </i>
    <i t="default" r="1">
      <x/>
    </i>
    <i r="1">
      <x v="1"/>
      <x v="26"/>
      <x v="29"/>
      <x v="40"/>
      <x v="28"/>
      <x v="28"/>
      <x v="29"/>
      <x/>
      <x v="24"/>
      <x v="2"/>
      <x v="14"/>
      <x v="29"/>
      <x v="3"/>
      <x v="29"/>
      <x v="3"/>
      <x v="25"/>
      <x v="29"/>
      <x v="4"/>
      <x/>
      <x/>
    </i>
    <i t="default" r="19">
      <x/>
    </i>
    <i t="default" r="18">
      <x v="4"/>
    </i>
    <i t="default" r="17">
      <x v="29"/>
    </i>
    <i t="default" r="16">
      <x v="25"/>
    </i>
    <i t="default" r="15">
      <x v="3"/>
    </i>
    <i t="default" r="14">
      <x v="29"/>
    </i>
    <i t="default" r="13">
      <x v="3"/>
    </i>
    <i t="default" r="12">
      <x v="29"/>
    </i>
    <i t="default" r="11">
      <x v="14"/>
    </i>
    <i t="default" r="10">
      <x v="2"/>
    </i>
    <i t="default" r="9">
      <x v="24"/>
    </i>
    <i t="default" r="8">
      <x/>
    </i>
    <i t="default" r="7">
      <x v="29"/>
    </i>
    <i t="default" r="6">
      <x v="28"/>
    </i>
    <i t="default" r="5">
      <x v="28"/>
    </i>
    <i t="default" r="4">
      <x v="40"/>
    </i>
    <i t="default" r="3">
      <x v="29"/>
    </i>
    <i t="default" r="2">
      <x v="26"/>
    </i>
    <i t="default" r="1">
      <x v="1"/>
    </i>
    <i r="1">
      <x v="2"/>
      <x v="32"/>
      <x v="32"/>
      <x v="13"/>
      <x v="32"/>
      <x v="32"/>
      <x v="32"/>
      <x v="1"/>
      <x v="32"/>
      <x v="3"/>
      <x v="16"/>
      <x v="32"/>
      <x v="8"/>
      <x v="32"/>
      <x v="4"/>
      <x v="32"/>
      <x v="32"/>
      <x v="10"/>
      <x v="1"/>
      <x v="1"/>
    </i>
    <i t="default" r="19">
      <x v="1"/>
    </i>
    <i t="default" r="18">
      <x v="10"/>
    </i>
    <i t="default" r="17">
      <x v="32"/>
    </i>
    <i t="default" r="16">
      <x v="32"/>
    </i>
    <i t="default" r="15">
      <x v="4"/>
    </i>
    <i t="default" r="14">
      <x v="32"/>
    </i>
    <i t="default" r="13">
      <x v="8"/>
    </i>
    <i t="default" r="12">
      <x v="32"/>
    </i>
    <i t="default" r="11">
      <x v="16"/>
    </i>
    <i t="default" r="10">
      <x v="3"/>
    </i>
    <i t="default" r="9">
      <x v="32"/>
    </i>
    <i t="default" r="8">
      <x v="1"/>
    </i>
    <i t="default" r="7">
      <x v="32"/>
    </i>
    <i t="default" r="6">
      <x v="32"/>
    </i>
    <i t="default" r="5">
      <x v="32"/>
    </i>
    <i t="default" r="4">
      <x v="13"/>
    </i>
    <i t="default" r="3">
      <x v="32"/>
    </i>
    <i t="default" r="2">
      <x v="32"/>
    </i>
    <i t="default" r="1">
      <x v="2"/>
    </i>
    <i t="default">
      <x v="1"/>
    </i>
    <i>
      <x v="2"/>
      <x/>
      <x v="11"/>
      <x v="23"/>
      <x v="34"/>
      <x v="21"/>
      <x v="19"/>
      <x v="27"/>
      <x v="1"/>
      <x v="15"/>
      <x v="3"/>
      <x v="16"/>
      <x v="14"/>
      <x v="1"/>
      <x v="23"/>
      <x v="4"/>
      <x v="11"/>
      <x v="26"/>
      <x v="5"/>
      <x v="1"/>
      <x v="1"/>
    </i>
    <i t="default" r="19">
      <x v="1"/>
    </i>
    <i t="default" r="18">
      <x v="5"/>
    </i>
    <i t="default" r="17">
      <x v="26"/>
    </i>
    <i t="default" r="16">
      <x v="11"/>
    </i>
    <i t="default" r="15">
      <x v="4"/>
    </i>
    <i t="default" r="14">
      <x v="23"/>
    </i>
    <i t="default" r="13">
      <x v="1"/>
    </i>
    <i t="default" r="12">
      <x v="14"/>
    </i>
    <i t="default" r="11">
      <x v="16"/>
    </i>
    <i t="default" r="10">
      <x v="3"/>
    </i>
    <i t="default" r="9">
      <x v="15"/>
    </i>
    <i t="default" r="8">
      <x v="1"/>
    </i>
    <i t="default" r="7">
      <x v="27"/>
    </i>
    <i t="default" r="6">
      <x v="19"/>
    </i>
    <i t="default" r="5">
      <x v="21"/>
    </i>
    <i t="default" r="4">
      <x v="34"/>
    </i>
    <i t="default" r="3">
      <x v="23"/>
    </i>
    <i t="default" r="2">
      <x v="11"/>
    </i>
    <i t="default" r="1">
      <x/>
    </i>
    <i r="1">
      <x v="1"/>
      <x v="19"/>
      <x v="20"/>
      <x v="37"/>
      <x v="13"/>
      <x v="24"/>
      <x v="22"/>
      <x/>
      <x v="22"/>
      <x v="2"/>
      <x v="8"/>
      <x v="15"/>
      <x v="7"/>
      <x v="22"/>
      <x/>
      <x v="20"/>
      <x v="25"/>
      <x v="1"/>
      <x/>
      <x/>
    </i>
    <i t="default" r="19">
      <x/>
    </i>
    <i t="default" r="18">
      <x v="1"/>
    </i>
    <i t="default" r="17">
      <x v="25"/>
    </i>
    <i t="default" r="16">
      <x v="20"/>
    </i>
    <i t="default" r="15">
      <x/>
    </i>
    <i t="default" r="14">
      <x v="22"/>
    </i>
    <i t="default" r="13">
      <x v="7"/>
    </i>
    <i t="default" r="12">
      <x v="15"/>
    </i>
    <i t="default" r="11">
      <x v="8"/>
    </i>
    <i t="default" r="10">
      <x v="2"/>
    </i>
    <i t="default" r="9">
      <x v="22"/>
    </i>
    <i t="default" r="8">
      <x/>
    </i>
    <i t="default" r="7">
      <x v="22"/>
    </i>
    <i t="default" r="6">
      <x v="24"/>
    </i>
    <i t="default" r="5">
      <x v="13"/>
    </i>
    <i t="default" r="4">
      <x v="37"/>
    </i>
    <i t="default" r="3">
      <x v="20"/>
    </i>
    <i t="default" r="2">
      <x v="19"/>
    </i>
    <i t="default" r="1">
      <x v="1"/>
    </i>
    <i r="1">
      <x v="2"/>
      <x v="32"/>
      <x v="32"/>
      <x v="10"/>
      <x v="32"/>
      <x v="32"/>
      <x v="32"/>
      <x v="1"/>
      <x v="32"/>
      <x v="3"/>
      <x v="16"/>
      <x v="32"/>
      <x v="8"/>
      <x v="32"/>
      <x v="4"/>
      <x v="32"/>
      <x v="32"/>
      <x v="10"/>
      <x v="1"/>
      <x v="1"/>
    </i>
    <i t="default" r="19">
      <x v="1"/>
    </i>
    <i t="default" r="18">
      <x v="10"/>
    </i>
    <i t="default" r="17">
      <x v="32"/>
    </i>
    <i t="default" r="16">
      <x v="32"/>
    </i>
    <i t="default" r="15">
      <x v="4"/>
    </i>
    <i t="default" r="14">
      <x v="32"/>
    </i>
    <i t="default" r="13">
      <x v="8"/>
    </i>
    <i t="default" r="12">
      <x v="32"/>
    </i>
    <i t="default" r="11">
      <x v="16"/>
    </i>
    <i t="default" r="10">
      <x v="3"/>
    </i>
    <i t="default" r="9">
      <x v="32"/>
    </i>
    <i t="default" r="8">
      <x v="1"/>
    </i>
    <i t="default" r="7">
      <x v="32"/>
    </i>
    <i t="default" r="6">
      <x v="32"/>
    </i>
    <i t="default" r="5">
      <x v="32"/>
    </i>
    <i t="default" r="4">
      <x v="10"/>
    </i>
    <i t="default" r="3">
      <x v="32"/>
    </i>
    <i t="default" r="2">
      <x v="32"/>
    </i>
    <i t="default" r="1">
      <x v="2"/>
    </i>
    <i t="default">
      <x v="2"/>
    </i>
    <i>
      <x v="3"/>
      <x/>
      <x v="13"/>
      <x v="14"/>
      <x v="29"/>
      <x v="20"/>
      <x v="14"/>
      <x v="11"/>
      <x v="1"/>
      <x v="11"/>
      <x v="3"/>
      <x v="16"/>
      <x v="22"/>
      <x/>
      <x v="9"/>
      <x v="4"/>
      <x v="7"/>
      <x v="18"/>
      <x/>
      <x v="1"/>
      <x v="1"/>
    </i>
    <i t="default" r="19">
      <x v="1"/>
    </i>
    <i t="default" r="18">
      <x/>
    </i>
    <i t="default" r="17">
      <x v="18"/>
    </i>
    <i t="default" r="16">
      <x v="7"/>
    </i>
    <i t="default" r="15">
      <x v="4"/>
    </i>
    <i t="default" r="14">
      <x v="9"/>
    </i>
    <i t="default" r="13">
      <x/>
    </i>
    <i t="default" r="12">
      <x v="22"/>
    </i>
    <i t="default" r="11">
      <x v="16"/>
    </i>
    <i t="default" r="10">
      <x v="3"/>
    </i>
    <i t="default" r="9">
      <x v="11"/>
    </i>
    <i t="default" r="8">
      <x v="1"/>
    </i>
    <i t="default" r="7">
      <x v="11"/>
    </i>
    <i t="default" r="6">
      <x v="14"/>
    </i>
    <i t="default" r="5">
      <x v="20"/>
    </i>
    <i t="default" r="4">
      <x v="29"/>
    </i>
    <i t="default" r="3">
      <x v="14"/>
    </i>
    <i t="default" r="2">
      <x v="13"/>
    </i>
    <i t="default" r="1">
      <x/>
    </i>
    <i r="1">
      <x v="1"/>
      <x v="17"/>
      <x v="16"/>
      <x v="27"/>
      <x v="11"/>
      <x v="18"/>
      <x v="9"/>
      <x/>
      <x v="14"/>
      <x v="2"/>
      <x v="7"/>
      <x v="11"/>
      <x v="7"/>
      <x v="15"/>
      <x/>
      <x v="12"/>
      <x v="17"/>
      <x v="9"/>
      <x/>
      <x/>
    </i>
    <i t="default" r="19">
      <x/>
    </i>
    <i t="default" r="18">
      <x v="9"/>
    </i>
    <i t="default" r="17">
      <x v="17"/>
    </i>
    <i t="default" r="16">
      <x v="12"/>
    </i>
    <i t="default" r="15">
      <x/>
    </i>
    <i t="default" r="14">
      <x v="15"/>
    </i>
    <i t="default" r="13">
      <x v="7"/>
    </i>
    <i t="default" r="12">
      <x v="11"/>
    </i>
    <i t="default" r="11">
      <x v="7"/>
    </i>
    <i t="default" r="10">
      <x v="2"/>
    </i>
    <i t="default" r="9">
      <x v="14"/>
    </i>
    <i t="default" r="8">
      <x/>
    </i>
    <i t="default" r="7">
      <x v="9"/>
    </i>
    <i t="default" r="6">
      <x v="18"/>
    </i>
    <i t="default" r="5">
      <x v="11"/>
    </i>
    <i t="default" r="4">
      <x v="27"/>
    </i>
    <i t="default" r="3">
      <x v="16"/>
    </i>
    <i t="default" r="2">
      <x v="17"/>
    </i>
    <i t="default" r="1">
      <x v="1"/>
    </i>
    <i r="1">
      <x v="2"/>
      <x v="32"/>
      <x v="32"/>
      <x v="5"/>
      <x v="32"/>
      <x v="32"/>
      <x v="32"/>
      <x v="1"/>
      <x v="32"/>
      <x v="3"/>
      <x v="16"/>
      <x v="32"/>
      <x v="8"/>
      <x v="32"/>
      <x v="4"/>
      <x v="32"/>
      <x v="32"/>
      <x v="10"/>
      <x v="1"/>
      <x v="1"/>
    </i>
    <i t="default" r="19">
      <x v="1"/>
    </i>
    <i t="default" r="18">
      <x v="10"/>
    </i>
    <i t="default" r="17">
      <x v="32"/>
    </i>
    <i t="default" r="16">
      <x v="32"/>
    </i>
    <i t="default" r="15">
      <x v="4"/>
    </i>
    <i t="default" r="14">
      <x v="32"/>
    </i>
    <i t="default" r="13">
      <x v="8"/>
    </i>
    <i t="default" r="12">
      <x v="32"/>
    </i>
    <i t="default" r="11">
      <x v="16"/>
    </i>
    <i t="default" r="10">
      <x v="3"/>
    </i>
    <i t="default" r="9">
      <x v="32"/>
    </i>
    <i t="default" r="8">
      <x v="1"/>
    </i>
    <i t="default" r="7">
      <x v="32"/>
    </i>
    <i t="default" r="6">
      <x v="32"/>
    </i>
    <i t="default" r="5">
      <x v="32"/>
    </i>
    <i t="default" r="4">
      <x v="5"/>
    </i>
    <i t="default" r="3">
      <x v="32"/>
    </i>
    <i t="default" r="2">
      <x v="32"/>
    </i>
    <i t="default" r="1">
      <x v="2"/>
    </i>
    <i t="default">
      <x v="3"/>
    </i>
    <i>
      <x v="4"/>
      <x/>
      <x v="12"/>
      <x v="8"/>
      <x v="24"/>
      <x v="10"/>
      <x v="8"/>
      <x v="26"/>
      <x v="1"/>
      <x v="1"/>
      <x v="3"/>
      <x v="16"/>
      <x v="25"/>
      <x/>
      <x v="7"/>
      <x v="4"/>
      <x v="13"/>
      <x v="11"/>
      <x/>
      <x v="1"/>
      <x v="1"/>
    </i>
    <i t="default" r="19">
      <x v="1"/>
    </i>
    <i t="default" r="18">
      <x/>
    </i>
    <i t="default" r="17">
      <x v="11"/>
    </i>
    <i t="default" r="16">
      <x v="13"/>
    </i>
    <i t="default" r="15">
      <x v="4"/>
    </i>
    <i t="default" r="14">
      <x v="7"/>
    </i>
    <i t="default" r="13">
      <x/>
    </i>
    <i t="default" r="12">
      <x v="25"/>
    </i>
    <i t="default" r="11">
      <x v="16"/>
    </i>
    <i t="default" r="10">
      <x v="3"/>
    </i>
    <i t="default" r="9">
      <x v="1"/>
    </i>
    <i t="default" r="8">
      <x v="1"/>
    </i>
    <i t="default" r="7">
      <x v="26"/>
    </i>
    <i t="default" r="6">
      <x v="8"/>
    </i>
    <i t="default" r="5">
      <x v="10"/>
    </i>
    <i t="default" r="4">
      <x v="24"/>
    </i>
    <i t="default" r="3">
      <x v="8"/>
    </i>
    <i t="default" r="2">
      <x v="12"/>
    </i>
    <i t="default" r="1">
      <x/>
    </i>
    <i r="1">
      <x v="1"/>
      <x v="2"/>
      <x v="10"/>
      <x v="35"/>
      <x v="5"/>
      <x v="10"/>
      <x v="20"/>
      <x/>
      <x v="29"/>
      <x v="2"/>
      <x v="3"/>
      <x v="23"/>
      <x v="7"/>
      <x v="8"/>
      <x v="1"/>
      <x v="24"/>
      <x v="8"/>
      <x v="9"/>
      <x/>
      <x/>
    </i>
    <i t="default" r="19">
      <x/>
    </i>
    <i t="default" r="18">
      <x v="9"/>
    </i>
    <i t="default" r="17">
      <x v="8"/>
    </i>
    <i t="default" r="16">
      <x v="24"/>
    </i>
    <i t="default" r="15">
      <x v="1"/>
    </i>
    <i t="default" r="14">
      <x v="8"/>
    </i>
    <i t="default" r="13">
      <x v="7"/>
    </i>
    <i t="default" r="12">
      <x v="23"/>
    </i>
    <i t="default" r="11">
      <x v="3"/>
    </i>
    <i t="default" r="10">
      <x v="2"/>
    </i>
    <i t="default" r="9">
      <x v="29"/>
    </i>
    <i t="default" r="8">
      <x/>
    </i>
    <i t="default" r="7">
      <x v="20"/>
    </i>
    <i t="default" r="6">
      <x v="10"/>
    </i>
    <i t="default" r="5">
      <x v="5"/>
    </i>
    <i t="default" r="4">
      <x v="35"/>
    </i>
    <i t="default" r="3">
      <x v="10"/>
    </i>
    <i t="default" r="2">
      <x v="2"/>
    </i>
    <i t="default" r="1">
      <x v="1"/>
    </i>
    <i r="1">
      <x v="2"/>
      <x v="32"/>
      <x v="32"/>
      <x v="9"/>
      <x v="32"/>
      <x v="32"/>
      <x v="32"/>
      <x v="1"/>
      <x v="32"/>
      <x v="3"/>
      <x v="16"/>
      <x v="32"/>
      <x v="8"/>
      <x v="32"/>
      <x v="4"/>
      <x v="32"/>
      <x v="32"/>
      <x v="10"/>
      <x v="1"/>
      <x v="1"/>
    </i>
    <i t="default" r="19">
      <x v="1"/>
    </i>
    <i t="default" r="18">
      <x v="10"/>
    </i>
    <i t="default" r="17">
      <x v="32"/>
    </i>
    <i t="default" r="16">
      <x v="32"/>
    </i>
    <i t="default" r="15">
      <x v="4"/>
    </i>
    <i t="default" r="14">
      <x v="32"/>
    </i>
    <i t="default" r="13">
      <x v="8"/>
    </i>
    <i t="default" r="12">
      <x v="32"/>
    </i>
    <i t="default" r="11">
      <x v="16"/>
    </i>
    <i t="default" r="10">
      <x v="3"/>
    </i>
    <i t="default" r="9">
      <x v="32"/>
    </i>
    <i t="default" r="8">
      <x v="1"/>
    </i>
    <i t="default" r="7">
      <x v="32"/>
    </i>
    <i t="default" r="6">
      <x v="32"/>
    </i>
    <i t="default" r="5">
      <x v="32"/>
    </i>
    <i t="default" r="4">
      <x v="9"/>
    </i>
    <i t="default" r="3">
      <x v="32"/>
    </i>
    <i t="default" r="2">
      <x v="32"/>
    </i>
    <i t="default" r="1">
      <x v="2"/>
    </i>
    <i t="default">
      <x v="4"/>
    </i>
    <i>
      <x v="5"/>
      <x/>
      <x v="7"/>
      <x v="4"/>
      <x v="21"/>
      <x v="14"/>
      <x v="6"/>
      <x v="16"/>
      <x v="1"/>
      <x/>
      <x v="3"/>
      <x v="16"/>
      <x/>
      <x/>
      <x v="10"/>
      <x v="4"/>
      <x v="5"/>
      <x v="4"/>
      <x/>
      <x v="1"/>
      <x v="1"/>
    </i>
    <i t="default" r="19">
      <x v="1"/>
    </i>
    <i t="default" r="18">
      <x/>
    </i>
    <i t="default" r="17">
      <x v="4"/>
    </i>
    <i t="default" r="16">
      <x v="5"/>
    </i>
    <i t="default" r="15">
      <x v="4"/>
    </i>
    <i t="default" r="14">
      <x v="10"/>
    </i>
    <i t="default" r="13">
      <x/>
    </i>
    <i t="default" r="12">
      <x/>
    </i>
    <i t="default" r="11">
      <x v="16"/>
    </i>
    <i t="default" r="10">
      <x v="3"/>
    </i>
    <i t="default" r="9">
      <x/>
    </i>
    <i t="default" r="8">
      <x v="1"/>
    </i>
    <i t="default" r="7">
      <x v="16"/>
    </i>
    <i t="default" r="6">
      <x v="6"/>
    </i>
    <i t="default" r="5">
      <x v="14"/>
    </i>
    <i t="default" r="4">
      <x v="21"/>
    </i>
    <i t="default" r="3">
      <x v="4"/>
    </i>
    <i t="default" r="2">
      <x v="7"/>
    </i>
    <i t="default" r="1">
      <x/>
    </i>
    <i r="1">
      <x v="1"/>
      <x v="5"/>
      <x v="7"/>
      <x v="28"/>
      <x v="3"/>
      <x v="7"/>
      <x v="14"/>
      <x/>
      <x v="20"/>
      <x/>
      <x v="1"/>
      <x v="4"/>
      <x v="7"/>
      <x v="6"/>
      <x v="1"/>
      <x v="22"/>
      <x v="12"/>
      <x v="9"/>
      <x/>
      <x/>
    </i>
    <i t="default" r="19">
      <x/>
    </i>
    <i t="default" r="18">
      <x v="9"/>
    </i>
    <i t="default" r="17">
      <x v="12"/>
    </i>
    <i t="default" r="16">
      <x v="22"/>
    </i>
    <i t="default" r="15">
      <x v="1"/>
    </i>
    <i t="default" r="14">
      <x v="6"/>
    </i>
    <i t="default" r="13">
      <x v="7"/>
    </i>
    <i t="default" r="12">
      <x v="4"/>
    </i>
    <i t="default" r="11">
      <x v="1"/>
    </i>
    <i t="default" r="10">
      <x/>
    </i>
    <i t="default" r="9">
      <x v="20"/>
    </i>
    <i t="default" r="8">
      <x/>
    </i>
    <i t="default" r="7">
      <x v="14"/>
    </i>
    <i t="default" r="6">
      <x v="7"/>
    </i>
    <i t="default" r="5">
      <x v="3"/>
    </i>
    <i t="default" r="4">
      <x v="28"/>
    </i>
    <i t="default" r="3">
      <x v="7"/>
    </i>
    <i t="default" r="2">
      <x v="5"/>
    </i>
    <i t="default" r="1">
      <x v="1"/>
    </i>
    <i r="1">
      <x v="2"/>
      <x v="32"/>
      <x v="32"/>
      <x v="4"/>
      <x v="32"/>
      <x v="32"/>
      <x v="32"/>
      <x v="1"/>
      <x v="32"/>
      <x v="3"/>
      <x v="16"/>
      <x v="32"/>
      <x v="8"/>
      <x v="32"/>
      <x v="4"/>
      <x v="32"/>
      <x v="32"/>
      <x v="10"/>
      <x v="1"/>
      <x v="1"/>
    </i>
    <i t="default" r="19">
      <x v="1"/>
    </i>
    <i t="default" r="18">
      <x v="10"/>
    </i>
    <i t="default" r="17">
      <x v="32"/>
    </i>
    <i t="default" r="16">
      <x v="32"/>
    </i>
    <i t="default" r="15">
      <x v="4"/>
    </i>
    <i t="default" r="14">
      <x v="32"/>
    </i>
    <i t="default" r="13">
      <x v="8"/>
    </i>
    <i t="default" r="12">
      <x v="32"/>
    </i>
    <i t="default" r="11">
      <x v="16"/>
    </i>
    <i t="default" r="10">
      <x v="3"/>
    </i>
    <i t="default" r="9">
      <x v="32"/>
    </i>
    <i t="default" r="8">
      <x v="1"/>
    </i>
    <i t="default" r="7">
      <x v="32"/>
    </i>
    <i t="default" r="6">
      <x v="32"/>
    </i>
    <i t="default" r="5">
      <x v="32"/>
    </i>
    <i t="default" r="4">
      <x v="4"/>
    </i>
    <i t="default" r="3">
      <x v="32"/>
    </i>
    <i t="default" r="2">
      <x v="32"/>
    </i>
    <i t="default" r="1">
      <x v="2"/>
    </i>
    <i t="default">
      <x v="5"/>
    </i>
    <i>
      <x v="6"/>
      <x/>
      <x v="24"/>
      <x v="27"/>
      <x v="44"/>
      <x v="27"/>
      <x v="27"/>
      <x v="21"/>
      <x v="1"/>
      <x v="7"/>
      <x v="3"/>
      <x v="16"/>
      <x v="21"/>
      <x/>
      <x v="26"/>
      <x v="4"/>
      <x v="23"/>
      <x v="13"/>
      <x/>
      <x v="1"/>
      <x v="1"/>
    </i>
    <i t="default" r="19">
      <x v="1"/>
    </i>
    <i t="default" r="18">
      <x/>
    </i>
    <i t="default" r="17">
      <x v="13"/>
    </i>
    <i t="default" r="16">
      <x v="23"/>
    </i>
    <i t="default" r="15">
      <x v="4"/>
    </i>
    <i t="default" r="14">
      <x v="26"/>
    </i>
    <i t="default" r="13">
      <x/>
    </i>
    <i t="default" r="12">
      <x v="21"/>
    </i>
    <i t="default" r="11">
      <x v="16"/>
    </i>
    <i t="default" r="10">
      <x v="3"/>
    </i>
    <i t="default" r="9">
      <x v="7"/>
    </i>
    <i t="default" r="8">
      <x v="1"/>
    </i>
    <i t="default" r="7">
      <x v="21"/>
    </i>
    <i t="default" r="6">
      <x v="27"/>
    </i>
    <i t="default" r="5">
      <x v="27"/>
    </i>
    <i t="default" r="4">
      <x v="44"/>
    </i>
    <i t="default" r="3">
      <x v="27"/>
    </i>
    <i t="default" r="2">
      <x v="24"/>
    </i>
    <i t="default" r="1">
      <x/>
    </i>
    <i r="1">
      <x v="1"/>
      <x v="29"/>
      <x v="25"/>
      <x v="45"/>
      <x v="25"/>
      <x v="25"/>
      <x v="17"/>
      <x/>
      <x v="25"/>
      <x v="2"/>
      <x v="12"/>
      <x v="26"/>
      <x v="2"/>
      <x v="25"/>
      <x v="3"/>
      <x v="19"/>
      <x v="14"/>
      <x v="2"/>
      <x/>
      <x/>
    </i>
    <i t="default" r="19">
      <x/>
    </i>
    <i t="default" r="18">
      <x v="2"/>
    </i>
    <i t="default" r="17">
      <x v="14"/>
    </i>
    <i t="default" r="16">
      <x v="19"/>
    </i>
    <i t="default" r="15">
      <x v="3"/>
    </i>
    <i t="default" r="14">
      <x v="25"/>
    </i>
    <i t="default" r="13">
      <x v="2"/>
    </i>
    <i t="default" r="12">
      <x v="26"/>
    </i>
    <i t="default" r="11">
      <x v="12"/>
    </i>
    <i t="default" r="10">
      <x v="2"/>
    </i>
    <i t="default" r="9">
      <x v="25"/>
    </i>
    <i t="default" r="8">
      <x/>
    </i>
    <i t="default" r="7">
      <x v="17"/>
    </i>
    <i t="default" r="6">
      <x v="25"/>
    </i>
    <i t="default" r="5">
      <x v="25"/>
    </i>
    <i t="default" r="4">
      <x v="45"/>
    </i>
    <i t="default" r="3">
      <x v="25"/>
    </i>
    <i t="default" r="2">
      <x v="29"/>
    </i>
    <i t="default" r="1">
      <x v="1"/>
    </i>
    <i r="1">
      <x v="2"/>
      <x v="32"/>
      <x v="32"/>
      <x v="14"/>
      <x v="32"/>
      <x v="32"/>
      <x v="32"/>
      <x v="1"/>
      <x v="32"/>
      <x v="3"/>
      <x v="16"/>
      <x v="32"/>
      <x v="8"/>
      <x v="32"/>
      <x v="4"/>
      <x v="32"/>
      <x v="32"/>
      <x v="10"/>
      <x v="1"/>
      <x v="1"/>
    </i>
    <i t="default" r="19">
      <x v="1"/>
    </i>
    <i t="default" r="18">
      <x v="10"/>
    </i>
    <i t="default" r="17">
      <x v="32"/>
    </i>
    <i t="default" r="16">
      <x v="32"/>
    </i>
    <i t="default" r="15">
      <x v="4"/>
    </i>
    <i t="default" r="14">
      <x v="32"/>
    </i>
    <i t="default" r="13">
      <x v="8"/>
    </i>
    <i t="default" r="12">
      <x v="32"/>
    </i>
    <i t="default" r="11">
      <x v="16"/>
    </i>
    <i t="default" r="10">
      <x v="3"/>
    </i>
    <i t="default" r="9">
      <x v="32"/>
    </i>
    <i t="default" r="8">
      <x v="1"/>
    </i>
    <i t="default" r="7">
      <x v="32"/>
    </i>
    <i t="default" r="6">
      <x v="32"/>
    </i>
    <i t="default" r="5">
      <x v="32"/>
    </i>
    <i t="default" r="4">
      <x v="14"/>
    </i>
    <i t="default" r="3">
      <x v="32"/>
    </i>
    <i t="default" r="2">
      <x v="32"/>
    </i>
    <i t="default" r="1">
      <x v="2"/>
    </i>
    <i t="default">
      <x v="6"/>
    </i>
    <i>
      <x v="7"/>
      <x/>
      <x v="18"/>
      <x v="3"/>
      <x v="23"/>
      <x v="17"/>
      <x v="9"/>
      <x v="15"/>
      <x v="1"/>
      <x v="8"/>
      <x v="3"/>
      <x v="16"/>
      <x v="7"/>
      <x/>
      <x v="16"/>
      <x v="4"/>
      <x v="10"/>
      <x v="15"/>
      <x/>
      <x v="1"/>
      <x v="1"/>
    </i>
    <i t="default" r="19">
      <x v="1"/>
    </i>
    <i t="default" r="18">
      <x/>
    </i>
    <i t="default" r="17">
      <x v="15"/>
    </i>
    <i t="default" r="16">
      <x v="10"/>
    </i>
    <i t="default" r="15">
      <x v="4"/>
    </i>
    <i t="default" r="14">
      <x v="16"/>
    </i>
    <i t="default" r="13">
      <x/>
    </i>
    <i t="default" r="12">
      <x v="7"/>
    </i>
    <i t="default" r="11">
      <x v="16"/>
    </i>
    <i t="default" r="10">
      <x v="3"/>
    </i>
    <i t="default" r="9">
      <x v="8"/>
    </i>
    <i t="default" r="8">
      <x v="1"/>
    </i>
    <i t="default" r="7">
      <x v="15"/>
    </i>
    <i t="default" r="6">
      <x v="9"/>
    </i>
    <i t="default" r="5">
      <x v="17"/>
    </i>
    <i t="default" r="4">
      <x v="23"/>
    </i>
    <i t="default" r="3">
      <x v="3"/>
    </i>
    <i t="default" r="2">
      <x v="18"/>
    </i>
    <i t="default" r="1">
      <x/>
    </i>
    <i r="1">
      <x v="1"/>
      <x v="22"/>
      <x v="21"/>
      <x v="38"/>
      <x v="7"/>
      <x v="13"/>
      <x v="13"/>
      <x/>
      <x v="23"/>
      <x v="1"/>
      <x v="2"/>
      <x v="10"/>
      <x v="7"/>
      <x v="17"/>
      <x/>
      <x v="21"/>
      <x v="10"/>
      <x v="9"/>
      <x/>
      <x/>
    </i>
    <i t="default" r="19">
      <x/>
    </i>
    <i t="default" r="18">
      <x v="9"/>
    </i>
    <i t="default" r="17">
      <x v="10"/>
    </i>
    <i t="default" r="16">
      <x v="21"/>
    </i>
    <i t="default" r="15">
      <x/>
    </i>
    <i t="default" r="14">
      <x v="17"/>
    </i>
    <i t="default" r="13">
      <x v="7"/>
    </i>
    <i t="default" r="12">
      <x v="10"/>
    </i>
    <i t="default" r="11">
      <x v="2"/>
    </i>
    <i t="default" r="10">
      <x v="1"/>
    </i>
    <i t="default" r="9">
      <x v="23"/>
    </i>
    <i t="default" r="8">
      <x/>
    </i>
    <i t="default" r="7">
      <x v="13"/>
    </i>
    <i t="default" r="6">
      <x v="13"/>
    </i>
    <i t="default" r="5">
      <x v="7"/>
    </i>
    <i t="default" r="4">
      <x v="38"/>
    </i>
    <i t="default" r="3">
      <x v="21"/>
    </i>
    <i t="default" r="2">
      <x v="22"/>
    </i>
    <i t="default" r="1">
      <x v="1"/>
    </i>
    <i r="1">
      <x v="2"/>
      <x v="32"/>
      <x v="32"/>
      <x v="7"/>
      <x v="32"/>
      <x v="32"/>
      <x v="32"/>
      <x v="1"/>
      <x v="32"/>
      <x v="3"/>
      <x v="16"/>
      <x v="32"/>
      <x v="8"/>
      <x v="32"/>
      <x v="4"/>
      <x v="32"/>
      <x v="32"/>
      <x v="10"/>
      <x v="1"/>
      <x v="1"/>
    </i>
    <i t="default" r="19">
      <x v="1"/>
    </i>
    <i t="default" r="18">
      <x v="10"/>
    </i>
    <i t="default" r="17">
      <x v="32"/>
    </i>
    <i t="default" r="16">
      <x v="32"/>
    </i>
    <i t="default" r="15">
      <x v="4"/>
    </i>
    <i t="default" r="14">
      <x v="32"/>
    </i>
    <i t="default" r="13">
      <x v="8"/>
    </i>
    <i t="default" r="12">
      <x v="32"/>
    </i>
    <i t="default" r="11">
      <x v="16"/>
    </i>
    <i t="default" r="10">
      <x v="3"/>
    </i>
    <i t="default" r="9">
      <x v="32"/>
    </i>
    <i t="default" r="8">
      <x v="1"/>
    </i>
    <i t="default" r="7">
      <x v="32"/>
    </i>
    <i t="default" r="6">
      <x v="32"/>
    </i>
    <i t="default" r="5">
      <x v="32"/>
    </i>
    <i t="default" r="4">
      <x v="7"/>
    </i>
    <i t="default" r="3">
      <x v="32"/>
    </i>
    <i t="default" r="2">
      <x v="32"/>
    </i>
    <i t="default" r="1">
      <x v="2"/>
    </i>
    <i t="default">
      <x v="7"/>
    </i>
    <i>
      <x v="8"/>
      <x/>
      <x v="14"/>
      <x v="22"/>
      <x v="31"/>
      <x v="15"/>
      <x v="22"/>
      <x v="1"/>
      <x v="1"/>
      <x v="5"/>
      <x v="3"/>
      <x v="16"/>
      <x v="16"/>
      <x/>
      <x v="27"/>
      <x v="4"/>
      <x v="6"/>
      <x v="23"/>
      <x/>
      <x v="1"/>
      <x v="1"/>
    </i>
    <i t="default" r="19">
      <x v="1"/>
    </i>
    <i t="default" r="18">
      <x/>
    </i>
    <i t="default" r="17">
      <x v="23"/>
    </i>
    <i t="default" r="16">
      <x v="6"/>
    </i>
    <i t="default" r="15">
      <x v="4"/>
    </i>
    <i t="default" r="14">
      <x v="27"/>
    </i>
    <i t="default" r="13">
      <x/>
    </i>
    <i t="default" r="12">
      <x v="16"/>
    </i>
    <i t="default" r="11">
      <x v="16"/>
    </i>
    <i t="default" r="10">
      <x v="3"/>
    </i>
    <i t="default" r="9">
      <x v="5"/>
    </i>
    <i t="default" r="8">
      <x v="1"/>
    </i>
    <i t="default" r="7">
      <x v="1"/>
    </i>
    <i t="default" r="6">
      <x v="22"/>
    </i>
    <i t="default" r="5">
      <x v="15"/>
    </i>
    <i t="default" r="4">
      <x v="31"/>
    </i>
    <i t="default" r="3">
      <x v="22"/>
    </i>
    <i t="default" r="2">
      <x v="14"/>
    </i>
    <i t="default" r="1">
      <x/>
    </i>
    <i r="1">
      <x v="1"/>
      <x v="23"/>
      <x v="18"/>
      <x v="36"/>
      <x v="9"/>
      <x v="20"/>
      <x v="31"/>
      <x/>
      <x v="21"/>
      <x v="2"/>
      <x v="5"/>
      <x v="24"/>
      <x v="7"/>
      <x v="24"/>
      <x/>
      <x v="28"/>
      <x v="21"/>
      <x v="9"/>
      <x/>
      <x/>
    </i>
    <i t="default" r="19">
      <x/>
    </i>
    <i t="default" r="18">
      <x v="9"/>
    </i>
    <i t="default" r="17">
      <x v="21"/>
    </i>
    <i t="default" r="16">
      <x v="28"/>
    </i>
    <i t="default" r="15">
      <x/>
    </i>
    <i t="default" r="14">
      <x v="24"/>
    </i>
    <i t="default" r="13">
      <x v="7"/>
    </i>
    <i t="default" r="12">
      <x v="24"/>
    </i>
    <i t="default" r="11">
      <x v="5"/>
    </i>
    <i t="default" r="10">
      <x v="2"/>
    </i>
    <i t="default" r="9">
      <x v="21"/>
    </i>
    <i t="default" r="8">
      <x/>
    </i>
    <i t="default" r="7">
      <x v="31"/>
    </i>
    <i t="default" r="6">
      <x v="20"/>
    </i>
    <i t="default" r="5">
      <x v="9"/>
    </i>
    <i t="default" r="4">
      <x v="36"/>
    </i>
    <i t="default" r="3">
      <x v="18"/>
    </i>
    <i t="default" r="2">
      <x v="23"/>
    </i>
    <i t="default" r="1">
      <x v="1"/>
    </i>
    <i r="1">
      <x v="2"/>
      <x v="32"/>
      <x v="32"/>
      <x v="8"/>
      <x v="32"/>
      <x v="32"/>
      <x v="32"/>
      <x v="1"/>
      <x v="32"/>
      <x v="3"/>
      <x v="16"/>
      <x v="32"/>
      <x v="8"/>
      <x v="32"/>
      <x v="4"/>
      <x v="32"/>
      <x v="32"/>
      <x v="10"/>
      <x v="1"/>
      <x v="1"/>
    </i>
    <i t="default" r="19">
      <x v="1"/>
    </i>
    <i t="default" r="18">
      <x v="10"/>
    </i>
    <i t="default" r="17">
      <x v="32"/>
    </i>
    <i t="default" r="16">
      <x v="32"/>
    </i>
    <i t="default" r="15">
      <x v="4"/>
    </i>
    <i t="default" r="14">
      <x v="32"/>
    </i>
    <i t="default" r="13">
      <x v="8"/>
    </i>
    <i t="default" r="12">
      <x v="32"/>
    </i>
    <i t="default" r="11">
      <x v="16"/>
    </i>
    <i t="default" r="10">
      <x v="3"/>
    </i>
    <i t="default" r="9">
      <x v="32"/>
    </i>
    <i t="default" r="8">
      <x v="1"/>
    </i>
    <i t="default" r="7">
      <x v="32"/>
    </i>
    <i t="default" r="6">
      <x v="32"/>
    </i>
    <i t="default" r="5">
      <x v="32"/>
    </i>
    <i t="default" r="4">
      <x v="8"/>
    </i>
    <i t="default" r="3">
      <x v="32"/>
    </i>
    <i t="default" r="2">
      <x v="32"/>
    </i>
    <i t="default" r="1">
      <x v="2"/>
    </i>
    <i t="default">
      <x v="8"/>
    </i>
    <i>
      <x v="9"/>
      <x/>
      <x v="10"/>
      <x v="17"/>
      <x v="26"/>
      <x v="22"/>
      <x v="12"/>
      <x v="25"/>
      <x v="1"/>
      <x v="4"/>
      <x v="3"/>
      <x v="16"/>
      <x v="12"/>
      <x/>
      <x v="14"/>
      <x v="4"/>
      <x v="8"/>
      <x v="22"/>
      <x/>
      <x v="1"/>
      <x v="1"/>
    </i>
    <i t="default" r="19">
      <x v="1"/>
    </i>
    <i t="default" r="18">
      <x/>
    </i>
    <i t="default" r="17">
      <x v="22"/>
    </i>
    <i t="default" r="16">
      <x v="8"/>
    </i>
    <i t="default" r="15">
      <x v="4"/>
    </i>
    <i t="default" r="14">
      <x v="14"/>
    </i>
    <i t="default" r="13">
      <x/>
    </i>
    <i t="default" r="12">
      <x v="12"/>
    </i>
    <i t="default" r="11">
      <x v="16"/>
    </i>
    <i t="default" r="10">
      <x v="3"/>
    </i>
    <i t="default" r="9">
      <x v="4"/>
    </i>
    <i t="default" r="8">
      <x v="1"/>
    </i>
    <i t="default" r="7">
      <x v="25"/>
    </i>
    <i t="default" r="6">
      <x v="12"/>
    </i>
    <i t="default" r="5">
      <x v="22"/>
    </i>
    <i t="default" r="4">
      <x v="26"/>
    </i>
    <i t="default" r="3">
      <x v="17"/>
    </i>
    <i t="default" r="2">
      <x v="10"/>
    </i>
    <i t="default" r="1">
      <x/>
    </i>
    <i r="1">
      <x v="1"/>
      <x v="6"/>
      <x v="19"/>
      <x v="30"/>
      <x v="18"/>
      <x v="16"/>
      <x v="19"/>
      <x/>
      <x v="16"/>
      <x v="2"/>
      <x v="4"/>
      <x v="8"/>
      <x v="7"/>
      <x v="12"/>
      <x/>
      <x v="26"/>
      <x v="24"/>
      <x v="9"/>
      <x/>
      <x/>
    </i>
    <i t="default" r="19">
      <x/>
    </i>
    <i t="default" r="18">
      <x v="9"/>
    </i>
    <i t="default" r="17">
      <x v="24"/>
    </i>
    <i t="default" r="16">
      <x v="26"/>
    </i>
    <i t="default" r="15">
      <x/>
    </i>
    <i t="default" r="14">
      <x v="12"/>
    </i>
    <i t="default" r="13">
      <x v="7"/>
    </i>
    <i t="default" r="12">
      <x v="8"/>
    </i>
    <i t="default" r="11">
      <x v="4"/>
    </i>
    <i t="default" r="10">
      <x v="2"/>
    </i>
    <i t="default" r="9">
      <x v="16"/>
    </i>
    <i t="default" r="8">
      <x/>
    </i>
    <i t="default" r="7">
      <x v="19"/>
    </i>
    <i t="default" r="6">
      <x v="16"/>
    </i>
    <i t="default" r="5">
      <x v="18"/>
    </i>
    <i t="default" r="4">
      <x v="30"/>
    </i>
    <i t="default" r="3">
      <x v="19"/>
    </i>
    <i t="default" r="2">
      <x v="6"/>
    </i>
    <i t="default" r="1">
      <x v="1"/>
    </i>
    <i r="1">
      <x v="2"/>
      <x v="32"/>
      <x v="32"/>
      <x v="3"/>
      <x v="32"/>
      <x v="32"/>
      <x v="32"/>
      <x v="1"/>
      <x v="32"/>
      <x v="3"/>
      <x v="16"/>
      <x v="32"/>
      <x v="8"/>
      <x v="32"/>
      <x v="4"/>
      <x v="32"/>
      <x v="32"/>
      <x v="10"/>
      <x v="1"/>
      <x v="1"/>
    </i>
    <i t="default" r="19">
      <x v="1"/>
    </i>
    <i t="default" r="18">
      <x v="10"/>
    </i>
    <i t="default" r="17">
      <x v="32"/>
    </i>
    <i t="default" r="16">
      <x v="32"/>
    </i>
    <i t="default" r="15">
      <x v="4"/>
    </i>
    <i t="default" r="14">
      <x v="32"/>
    </i>
    <i t="default" r="13">
      <x v="8"/>
    </i>
    <i t="default" r="12">
      <x v="32"/>
    </i>
    <i t="default" r="11">
      <x v="16"/>
    </i>
    <i t="default" r="10">
      <x v="3"/>
    </i>
    <i t="default" r="9">
      <x v="32"/>
    </i>
    <i t="default" r="8">
      <x v="1"/>
    </i>
    <i t="default" r="7">
      <x v="32"/>
    </i>
    <i t="default" r="6">
      <x v="32"/>
    </i>
    <i t="default" r="5">
      <x v="32"/>
    </i>
    <i t="default" r="4">
      <x v="3"/>
    </i>
    <i t="default" r="3">
      <x v="32"/>
    </i>
    <i t="default" r="2">
      <x v="32"/>
    </i>
    <i t="default" r="1">
      <x v="2"/>
    </i>
    <i t="default">
      <x v="9"/>
    </i>
    <i>
      <x v="10"/>
      <x/>
      <x v="15"/>
      <x v="12"/>
      <x v="25"/>
      <x v="24"/>
      <x v="11"/>
      <x v="10"/>
      <x v="1"/>
      <x v="18"/>
      <x v="3"/>
      <x v="16"/>
      <x v="20"/>
      <x/>
      <x v="11"/>
      <x v="4"/>
      <x v="9"/>
      <x v="3"/>
      <x/>
      <x v="1"/>
      <x v="1"/>
    </i>
    <i t="default" r="19">
      <x v="1"/>
    </i>
    <i t="default" r="18">
      <x/>
    </i>
    <i t="default" r="17">
      <x v="3"/>
    </i>
    <i t="default" r="16">
      <x v="9"/>
    </i>
    <i t="default" r="15">
      <x v="4"/>
    </i>
    <i t="default" r="14">
      <x v="11"/>
    </i>
    <i t="default" r="13">
      <x/>
    </i>
    <i t="default" r="12">
      <x v="20"/>
    </i>
    <i t="default" r="11">
      <x v="16"/>
    </i>
    <i t="default" r="10">
      <x v="3"/>
    </i>
    <i t="default" r="9">
      <x v="18"/>
    </i>
    <i t="default" r="8">
      <x v="1"/>
    </i>
    <i t="default" r="7">
      <x v="10"/>
    </i>
    <i t="default" r="6">
      <x v="11"/>
    </i>
    <i t="default" r="5">
      <x v="24"/>
    </i>
    <i t="default" r="4">
      <x v="25"/>
    </i>
    <i t="default" r="3">
      <x v="12"/>
    </i>
    <i t="default" r="2">
      <x v="15"/>
    </i>
    <i t="default" r="1">
      <x/>
    </i>
    <i r="1">
      <x v="1"/>
      <x v="16"/>
      <x v="13"/>
      <x v="32"/>
      <x v="16"/>
      <x v="15"/>
      <x v="7"/>
      <x/>
      <x v="19"/>
      <x v="1"/>
      <x v="9"/>
      <x v="5"/>
      <x v="7"/>
      <x v="13"/>
      <x/>
      <x v="27"/>
      <x v="19"/>
      <x v="9"/>
      <x/>
      <x/>
    </i>
    <i t="default" r="19">
      <x/>
    </i>
    <i t="default" r="18">
      <x v="9"/>
    </i>
    <i t="default" r="17">
      <x v="19"/>
    </i>
    <i t="default" r="16">
      <x v="27"/>
    </i>
    <i t="default" r="15">
      <x/>
    </i>
    <i t="default" r="14">
      <x v="13"/>
    </i>
    <i t="default" r="13">
      <x v="7"/>
    </i>
    <i t="default" r="12">
      <x v="5"/>
    </i>
    <i t="default" r="11">
      <x v="9"/>
    </i>
    <i t="default" r="10">
      <x v="1"/>
    </i>
    <i t="default" r="9">
      <x v="19"/>
    </i>
    <i t="default" r="8">
      <x/>
    </i>
    <i t="default" r="7">
      <x v="7"/>
    </i>
    <i t="default" r="6">
      <x v="15"/>
    </i>
    <i t="default" r="5">
      <x v="16"/>
    </i>
    <i t="default" r="4">
      <x v="32"/>
    </i>
    <i t="default" r="3">
      <x v="13"/>
    </i>
    <i t="default" r="2">
      <x v="16"/>
    </i>
    <i t="default" r="1">
      <x v="1"/>
    </i>
    <i r="1">
      <x v="2"/>
      <x v="32"/>
      <x v="32"/>
      <x v="6"/>
      <x v="32"/>
      <x v="32"/>
      <x v="32"/>
      <x v="1"/>
      <x v="32"/>
      <x v="3"/>
      <x v="16"/>
      <x v="32"/>
      <x v="8"/>
      <x v="32"/>
      <x v="4"/>
      <x v="32"/>
      <x v="32"/>
      <x v="10"/>
      <x v="1"/>
      <x v="1"/>
    </i>
    <i t="default" r="19">
      <x v="1"/>
    </i>
    <i t="default" r="18">
      <x v="10"/>
    </i>
    <i t="default" r="17">
      <x v="32"/>
    </i>
    <i t="default" r="16">
      <x v="32"/>
    </i>
    <i t="default" r="15">
      <x v="4"/>
    </i>
    <i t="default" r="14">
      <x v="32"/>
    </i>
    <i t="default" r="13">
      <x v="8"/>
    </i>
    <i t="default" r="12">
      <x v="32"/>
    </i>
    <i t="default" r="11">
      <x v="16"/>
    </i>
    <i t="default" r="10">
      <x v="3"/>
    </i>
    <i t="default" r="9">
      <x v="32"/>
    </i>
    <i t="default" r="8">
      <x v="1"/>
    </i>
    <i t="default" r="7">
      <x v="32"/>
    </i>
    <i t="default" r="6">
      <x v="32"/>
    </i>
    <i t="default" r="5">
      <x v="32"/>
    </i>
    <i t="default" r="4">
      <x v="6"/>
    </i>
    <i t="default" r="3">
      <x v="32"/>
    </i>
    <i t="default" r="2">
      <x v="32"/>
    </i>
    <i t="default" r="1">
      <x v="2"/>
    </i>
    <i t="default">
      <x v="10"/>
    </i>
    <i>
      <x v="11"/>
      <x/>
      <x v="25"/>
      <x v="26"/>
      <x v="43"/>
      <x v="23"/>
      <x v="23"/>
      <x v="3"/>
      <x v="1"/>
      <x v="17"/>
      <x v="3"/>
      <x v="16"/>
      <x v="17"/>
      <x/>
      <x v="21"/>
      <x v="4"/>
      <x v="17"/>
      <x v="6"/>
      <x v="3"/>
      <x v="1"/>
      <x v="1"/>
    </i>
    <i t="default" r="19">
      <x v="1"/>
    </i>
    <i t="default" r="18">
      <x v="3"/>
    </i>
    <i t="default" r="17">
      <x v="6"/>
    </i>
    <i t="default" r="16">
      <x v="17"/>
    </i>
    <i t="default" r="15">
      <x v="4"/>
    </i>
    <i t="default" r="14">
      <x v="21"/>
    </i>
    <i t="default" r="13">
      <x/>
    </i>
    <i t="default" r="12">
      <x v="17"/>
    </i>
    <i t="default" r="11">
      <x v="16"/>
    </i>
    <i t="default" r="10">
      <x v="3"/>
    </i>
    <i t="default" r="9">
      <x v="17"/>
    </i>
    <i t="default" r="8">
      <x v="1"/>
    </i>
    <i t="default" r="7">
      <x v="3"/>
    </i>
    <i t="default" r="6">
      <x v="23"/>
    </i>
    <i t="default" r="5">
      <x v="23"/>
    </i>
    <i t="default" r="4">
      <x v="43"/>
    </i>
    <i t="default" r="3">
      <x v="26"/>
    </i>
    <i t="default" r="2">
      <x v="25"/>
    </i>
    <i t="default" r="1">
      <x/>
    </i>
    <i r="1">
      <x v="1"/>
      <x v="27"/>
      <x v="24"/>
      <x v="41"/>
      <x v="19"/>
      <x v="26"/>
      <x/>
      <x/>
      <x v="27"/>
      <x v="2"/>
      <x v="10"/>
      <x v="6"/>
      <x v="7"/>
      <x v="18"/>
      <x v="3"/>
      <x v="16"/>
      <x v="2"/>
      <x v="9"/>
      <x/>
      <x/>
    </i>
    <i t="default" r="19">
      <x/>
    </i>
    <i t="default" r="18">
      <x v="9"/>
    </i>
    <i t="default" r="17">
      <x v="2"/>
    </i>
    <i t="default" r="16">
      <x v="16"/>
    </i>
    <i t="default" r="15">
      <x v="3"/>
    </i>
    <i t="default" r="14">
      <x v="18"/>
    </i>
    <i t="default" r="13">
      <x v="7"/>
    </i>
    <i t="default" r="12">
      <x v="6"/>
    </i>
    <i t="default" r="11">
      <x v="10"/>
    </i>
    <i t="default" r="10">
      <x v="2"/>
    </i>
    <i t="default" r="9">
      <x v="27"/>
    </i>
    <i t="default" r="8">
      <x/>
    </i>
    <i t="default" r="7">
      <x/>
    </i>
    <i t="default" r="6">
      <x v="26"/>
    </i>
    <i t="default" r="5">
      <x v="19"/>
    </i>
    <i t="default" r="4">
      <x v="41"/>
    </i>
    <i t="default" r="3">
      <x v="24"/>
    </i>
    <i t="default" r="2">
      <x v="27"/>
    </i>
    <i t="default" r="1">
      <x v="1"/>
    </i>
    <i r="1">
      <x v="2"/>
      <x v="32"/>
      <x v="32"/>
      <x v="12"/>
      <x v="32"/>
      <x v="32"/>
      <x v="32"/>
      <x v="1"/>
      <x v="32"/>
      <x v="3"/>
      <x v="16"/>
      <x v="32"/>
      <x v="8"/>
      <x v="32"/>
      <x v="4"/>
      <x v="32"/>
      <x v="32"/>
      <x v="10"/>
      <x v="1"/>
      <x v="1"/>
    </i>
    <i t="default" r="19">
      <x v="1"/>
    </i>
    <i t="default" r="18">
      <x v="10"/>
    </i>
    <i t="default" r="17">
      <x v="32"/>
    </i>
    <i t="default" r="16">
      <x v="32"/>
    </i>
    <i t="default" r="15">
      <x v="4"/>
    </i>
    <i t="default" r="14">
      <x v="32"/>
    </i>
    <i t="default" r="13">
      <x v="8"/>
    </i>
    <i t="default" r="12">
      <x v="32"/>
    </i>
    <i t="default" r="11">
      <x v="16"/>
    </i>
    <i t="default" r="10">
      <x v="3"/>
    </i>
    <i t="default" r="9">
      <x v="32"/>
    </i>
    <i t="default" r="8">
      <x v="1"/>
    </i>
    <i t="default" r="7">
      <x v="32"/>
    </i>
    <i t="default" r="6">
      <x v="32"/>
    </i>
    <i t="default" r="5">
      <x v="32"/>
    </i>
    <i t="default" r="4">
      <x v="12"/>
    </i>
    <i t="default" r="3">
      <x v="32"/>
    </i>
    <i t="default" r="2">
      <x v="32"/>
    </i>
    <i t="default" r="1">
      <x v="2"/>
    </i>
    <i t="default">
      <x v="11"/>
    </i>
    <i>
      <x v="12"/>
      <x/>
      <x v="8"/>
      <x/>
      <x v="17"/>
      <x v="1"/>
      <x v="2"/>
      <x v="5"/>
      <x v="1"/>
      <x v="2"/>
      <x v="3"/>
      <x v="16"/>
      <x v="3"/>
      <x/>
      <x v="2"/>
      <x v="4"/>
      <x v="1"/>
      <x/>
      <x/>
      <x v="1"/>
      <x v="1"/>
    </i>
    <i t="default" r="19">
      <x v="1"/>
    </i>
    <i t="default" r="18">
      <x/>
    </i>
    <i t="default" r="17">
      <x/>
    </i>
    <i t="default" r="16">
      <x v="1"/>
    </i>
    <i t="default" r="15">
      <x v="4"/>
    </i>
    <i t="default" r="14">
      <x v="2"/>
    </i>
    <i t="default" r="13">
      <x/>
    </i>
    <i t="default" r="12">
      <x v="3"/>
    </i>
    <i t="default" r="11">
      <x v="16"/>
    </i>
    <i t="default" r="10">
      <x v="3"/>
    </i>
    <i t="default" r="9">
      <x v="2"/>
    </i>
    <i t="default" r="8">
      <x v="1"/>
    </i>
    <i t="default" r="7">
      <x v="5"/>
    </i>
    <i t="default" r="6">
      <x v="2"/>
    </i>
    <i t="default" r="5">
      <x v="1"/>
    </i>
    <i t="default" r="4">
      <x v="17"/>
    </i>
    <i t="default" r="3">
      <x/>
    </i>
    <i t="default" r="2">
      <x v="8"/>
    </i>
    <i t="default" r="1">
      <x/>
    </i>
    <i r="1">
      <x v="1"/>
      <x v="1"/>
      <x v="2"/>
      <x v="19"/>
      <x/>
      <x v="3"/>
      <x v="8"/>
      <x/>
      <x v="12"/>
      <x v="2"/>
      <x v="15"/>
      <x v="9"/>
      <x v="7"/>
      <x v="3"/>
      <x v="1"/>
      <x v="2"/>
      <x v="1"/>
      <x v="9"/>
      <x/>
      <x/>
    </i>
    <i t="default" r="19">
      <x/>
    </i>
    <i t="default" r="18">
      <x v="9"/>
    </i>
    <i t="default" r="17">
      <x v="1"/>
    </i>
    <i t="default" r="16">
      <x v="2"/>
    </i>
    <i t="default" r="15">
      <x v="1"/>
    </i>
    <i t="default" r="14">
      <x v="3"/>
    </i>
    <i t="default" r="13">
      <x v="7"/>
    </i>
    <i t="default" r="12">
      <x v="9"/>
    </i>
    <i t="default" r="11">
      <x v="15"/>
    </i>
    <i t="default" r="10">
      <x v="2"/>
    </i>
    <i t="default" r="9">
      <x v="12"/>
    </i>
    <i t="default" r="8">
      <x/>
    </i>
    <i t="default" r="7">
      <x v="8"/>
    </i>
    <i t="default" r="6">
      <x v="3"/>
    </i>
    <i t="default" r="5">
      <x/>
    </i>
    <i t="default" r="4">
      <x v="19"/>
    </i>
    <i t="default" r="3">
      <x v="2"/>
    </i>
    <i t="default" r="2">
      <x v="1"/>
    </i>
    <i t="default" r="1">
      <x v="1"/>
    </i>
    <i r="1">
      <x v="2"/>
      <x v="32"/>
      <x v="32"/>
      <x v="1"/>
      <x v="32"/>
      <x v="32"/>
      <x v="32"/>
      <x v="1"/>
      <x v="32"/>
      <x v="3"/>
      <x v="16"/>
      <x v="32"/>
      <x v="8"/>
      <x v="32"/>
      <x v="4"/>
      <x v="32"/>
      <x v="32"/>
      <x v="10"/>
      <x v="1"/>
      <x v="1"/>
    </i>
    <i t="default" r="19">
      <x v="1"/>
    </i>
    <i t="default" r="18">
      <x v="10"/>
    </i>
    <i t="default" r="17">
      <x v="32"/>
    </i>
    <i t="default" r="16">
      <x v="32"/>
    </i>
    <i t="default" r="15">
      <x v="4"/>
    </i>
    <i t="default" r="14">
      <x v="32"/>
    </i>
    <i t="default" r="13">
      <x v="8"/>
    </i>
    <i t="default" r="12">
      <x v="32"/>
    </i>
    <i t="default" r="11">
      <x v="16"/>
    </i>
    <i t="default" r="10">
      <x v="3"/>
    </i>
    <i t="default" r="9">
      <x v="32"/>
    </i>
    <i t="default" r="8">
      <x v="1"/>
    </i>
    <i t="default" r="7">
      <x v="32"/>
    </i>
    <i t="default" r="6">
      <x v="32"/>
    </i>
    <i t="default" r="5">
      <x v="32"/>
    </i>
    <i t="default" r="4">
      <x v="1"/>
    </i>
    <i t="default" r="3">
      <x v="32"/>
    </i>
    <i t="default" r="2">
      <x v="32"/>
    </i>
    <i t="default" r="1">
      <x v="2"/>
    </i>
    <i t="default">
      <x v="12"/>
    </i>
    <i>
      <x v="13"/>
      <x/>
      <x v="20"/>
      <x v="11"/>
      <x v="33"/>
      <x v="26"/>
      <x v="17"/>
      <x v="23"/>
      <x v="1"/>
      <x v="28"/>
      <x v="3"/>
      <x v="16"/>
      <x v="18"/>
      <x/>
      <x v="19"/>
      <x v="4"/>
      <x v="15"/>
      <x v="20"/>
      <x/>
      <x v="1"/>
      <x v="1"/>
    </i>
    <i t="default" r="19">
      <x v="1"/>
    </i>
    <i t="default" r="18">
      <x/>
    </i>
    <i t="default" r="17">
      <x v="20"/>
    </i>
    <i t="default" r="16">
      <x v="15"/>
    </i>
    <i t="default" r="15">
      <x v="4"/>
    </i>
    <i t="default" r="14">
      <x v="19"/>
    </i>
    <i t="default" r="13">
      <x/>
    </i>
    <i t="default" r="12">
      <x v="18"/>
    </i>
    <i t="default" r="11">
      <x v="16"/>
    </i>
    <i t="default" r="10">
      <x v="3"/>
    </i>
    <i t="default" r="9">
      <x v="28"/>
    </i>
    <i t="default" r="8">
      <x v="1"/>
    </i>
    <i t="default" r="7">
      <x v="23"/>
    </i>
    <i t="default" r="6">
      <x v="17"/>
    </i>
    <i t="default" r="5">
      <x v="26"/>
    </i>
    <i t="default" r="4">
      <x v="33"/>
    </i>
    <i t="default" r="3">
      <x v="11"/>
    </i>
    <i t="default" r="2">
      <x v="20"/>
    </i>
    <i t="default" r="1">
      <x/>
    </i>
    <i r="1">
      <x v="1"/>
      <x v="21"/>
      <x v="15"/>
      <x v="39"/>
      <x v="12"/>
      <x v="21"/>
      <x v="18"/>
      <x/>
      <x v="30"/>
      <x v="2"/>
      <x v="6"/>
      <x v="31"/>
      <x v="7"/>
      <x v="20"/>
      <x/>
      <x v="18"/>
      <x v="27"/>
      <x v="2"/>
      <x/>
      <x/>
    </i>
    <i t="default" r="19">
      <x/>
    </i>
    <i t="default" r="18">
      <x v="2"/>
    </i>
    <i t="default" r="17">
      <x v="27"/>
    </i>
    <i t="default" r="16">
      <x v="18"/>
    </i>
    <i t="default" r="15">
      <x/>
    </i>
    <i t="default" r="14">
      <x v="20"/>
    </i>
    <i t="default" r="13">
      <x v="7"/>
    </i>
    <i t="default" r="12">
      <x v="31"/>
    </i>
    <i t="default" r="11">
      <x v="6"/>
    </i>
    <i t="default" r="10">
      <x v="2"/>
    </i>
    <i t="default" r="9">
      <x v="30"/>
    </i>
    <i t="default" r="8">
      <x/>
    </i>
    <i t="default" r="7">
      <x v="18"/>
    </i>
    <i t="default" r="6">
      <x v="21"/>
    </i>
    <i t="default" r="5">
      <x v="12"/>
    </i>
    <i t="default" r="4">
      <x v="39"/>
    </i>
    <i t="default" r="3">
      <x v="15"/>
    </i>
    <i t="default" r="2">
      <x v="21"/>
    </i>
    <i t="default" r="1">
      <x v="1"/>
    </i>
    <i r="1">
      <x v="2"/>
      <x v="32"/>
      <x v="32"/>
      <x v="11"/>
      <x v="32"/>
      <x v="32"/>
      <x v="32"/>
      <x v="1"/>
      <x v="32"/>
      <x v="3"/>
      <x v="16"/>
      <x v="32"/>
      <x v="8"/>
      <x v="32"/>
      <x v="4"/>
      <x v="32"/>
      <x v="32"/>
      <x v="10"/>
      <x v="1"/>
      <x v="1"/>
    </i>
    <i t="default" r="19">
      <x v="1"/>
    </i>
    <i t="default" r="18">
      <x v="10"/>
    </i>
    <i t="default" r="17">
      <x v="32"/>
    </i>
    <i t="default" r="16">
      <x v="32"/>
    </i>
    <i t="default" r="15">
      <x v="4"/>
    </i>
    <i t="default" r="14">
      <x v="32"/>
    </i>
    <i t="default" r="13">
      <x v="8"/>
    </i>
    <i t="default" r="12">
      <x v="32"/>
    </i>
    <i t="default" r="11">
      <x v="16"/>
    </i>
    <i t="default" r="10">
      <x v="3"/>
    </i>
    <i t="default" r="9">
      <x v="32"/>
    </i>
    <i t="default" r="8">
      <x v="1"/>
    </i>
    <i t="default" r="7">
      <x v="32"/>
    </i>
    <i t="default" r="6">
      <x v="32"/>
    </i>
    <i t="default" r="5">
      <x v="32"/>
    </i>
    <i t="default" r="4">
      <x v="11"/>
    </i>
    <i t="default" r="3">
      <x v="32"/>
    </i>
    <i t="default" r="2">
      <x v="32"/>
    </i>
    <i t="default" r="1">
      <x v="2"/>
    </i>
    <i t="default">
      <x v="13"/>
    </i>
    <i>
      <x v="14"/>
      <x/>
      <x v="4"/>
      <x v="5"/>
      <x v="20"/>
      <x v="6"/>
      <x v="4"/>
      <x v="6"/>
      <x v="1"/>
      <x v="9"/>
      <x v="3"/>
      <x v="16"/>
      <x v="13"/>
      <x/>
      <x v="4"/>
      <x v="4"/>
      <x v="3"/>
      <x v="5"/>
      <x/>
      <x v="1"/>
      <x v="1"/>
    </i>
    <i t="default" r="19">
      <x v="1"/>
    </i>
    <i t="default" r="18">
      <x/>
    </i>
    <i t="default" r="17">
      <x v="5"/>
    </i>
    <i t="default" r="16">
      <x v="3"/>
    </i>
    <i t="default" r="15">
      <x v="4"/>
    </i>
    <i t="default" r="14">
      <x v="4"/>
    </i>
    <i t="default" r="13">
      <x/>
    </i>
    <i t="default" r="12">
      <x v="13"/>
    </i>
    <i t="default" r="11">
      <x v="16"/>
    </i>
    <i t="default" r="10">
      <x v="3"/>
    </i>
    <i t="default" r="9">
      <x v="9"/>
    </i>
    <i t="default" r="8">
      <x v="1"/>
    </i>
    <i t="default" r="7">
      <x v="6"/>
    </i>
    <i t="default" r="6">
      <x v="4"/>
    </i>
    <i t="default" r="5">
      <x v="6"/>
    </i>
    <i t="default" r="4">
      <x v="20"/>
    </i>
    <i t="default" r="3">
      <x v="5"/>
    </i>
    <i t="default" r="2">
      <x v="4"/>
    </i>
    <i t="default" r="1">
      <x/>
    </i>
    <i r="1">
      <x v="1"/>
      <x v="9"/>
      <x v="9"/>
      <x v="22"/>
      <x v="2"/>
      <x v="5"/>
      <x v="2"/>
      <x/>
      <x v="13"/>
      <x v="1"/>
      <x/>
      <x v="19"/>
      <x v="7"/>
      <x v="5"/>
      <x v="1"/>
      <x v="14"/>
      <x v="7"/>
      <x v="9"/>
      <x/>
      <x/>
    </i>
    <i t="default" r="19">
      <x/>
    </i>
    <i t="default" r="18">
      <x v="9"/>
    </i>
    <i t="default" r="17">
      <x v="7"/>
    </i>
    <i t="default" r="16">
      <x v="14"/>
    </i>
    <i t="default" r="15">
      <x v="1"/>
    </i>
    <i t="default" r="14">
      <x v="5"/>
    </i>
    <i t="default" r="13">
      <x v="7"/>
    </i>
    <i t="default" r="12">
      <x v="19"/>
    </i>
    <i t="default" r="11">
      <x/>
    </i>
    <i t="default" r="10">
      <x v="1"/>
    </i>
    <i t="default" r="9">
      <x v="13"/>
    </i>
    <i t="default" r="8">
      <x/>
    </i>
    <i t="default" r="7">
      <x v="2"/>
    </i>
    <i t="default" r="6">
      <x v="5"/>
    </i>
    <i t="default" r="5">
      <x v="2"/>
    </i>
    <i t="default" r="4">
      <x v="22"/>
    </i>
    <i t="default" r="3">
      <x v="9"/>
    </i>
    <i t="default" r="2">
      <x v="9"/>
    </i>
    <i t="default" r="1">
      <x v="1"/>
    </i>
    <i r="1">
      <x v="2"/>
      <x v="32"/>
      <x v="32"/>
      <x v="2"/>
      <x v="32"/>
      <x v="32"/>
      <x v="32"/>
      <x v="1"/>
      <x v="32"/>
      <x v="3"/>
      <x v="16"/>
      <x v="32"/>
      <x v="8"/>
      <x v="32"/>
      <x v="4"/>
      <x v="32"/>
      <x v="32"/>
      <x v="10"/>
      <x v="1"/>
      <x v="1"/>
    </i>
    <i t="default" r="19">
      <x v="1"/>
    </i>
    <i t="default" r="18">
      <x v="10"/>
    </i>
    <i t="default" r="17">
      <x v="32"/>
    </i>
    <i t="default" r="16">
      <x v="32"/>
    </i>
    <i t="default" r="15">
      <x v="4"/>
    </i>
    <i t="default" r="14">
      <x v="32"/>
    </i>
    <i t="default" r="13">
      <x v="8"/>
    </i>
    <i t="default" r="12">
      <x v="32"/>
    </i>
    <i t="default" r="11">
      <x v="16"/>
    </i>
    <i t="default" r="10">
      <x v="3"/>
    </i>
    <i t="default" r="9">
      <x v="32"/>
    </i>
    <i t="default" r="8">
      <x v="1"/>
    </i>
    <i t="default" r="7">
      <x v="32"/>
    </i>
    <i t="default" r="6">
      <x v="32"/>
    </i>
    <i t="default" r="5">
      <x v="32"/>
    </i>
    <i t="default" r="4">
      <x v="2"/>
    </i>
    <i t="default" r="3">
      <x v="32"/>
    </i>
    <i t="default" r="2">
      <x v="32"/>
    </i>
    <i t="default" r="1">
      <x v="2"/>
    </i>
    <i t="default">
      <x v="14"/>
    </i>
    <i>
      <x v="15"/>
      <x/>
      <x v="3"/>
      <x v="1"/>
      <x v="16"/>
      <x v="8"/>
      <x v="1"/>
      <x v="12"/>
      <x v="1"/>
      <x v="3"/>
      <x v="3"/>
      <x v="16"/>
      <x v="2"/>
      <x/>
      <x v="1"/>
      <x v="4"/>
      <x/>
      <x v="16"/>
      <x/>
      <x v="1"/>
      <x v="1"/>
    </i>
    <i t="default" r="19">
      <x v="1"/>
    </i>
    <i t="default" r="18">
      <x/>
    </i>
    <i t="default" r="17">
      <x v="16"/>
    </i>
    <i t="default" r="16">
      <x/>
    </i>
    <i t="default" r="15">
      <x v="4"/>
    </i>
    <i t="default" r="14">
      <x v="1"/>
    </i>
    <i t="default" r="13">
      <x/>
    </i>
    <i t="default" r="12">
      <x v="2"/>
    </i>
    <i t="default" r="11">
      <x v="16"/>
    </i>
    <i t="default" r="10">
      <x v="3"/>
    </i>
    <i t="default" r="9">
      <x v="3"/>
    </i>
    <i t="default" r="8">
      <x v="1"/>
    </i>
    <i t="default" r="7">
      <x v="12"/>
    </i>
    <i t="default" r="6">
      <x v="1"/>
    </i>
    <i t="default" r="5">
      <x v="8"/>
    </i>
    <i t="default" r="4">
      <x v="16"/>
    </i>
    <i t="default" r="3">
      <x v="1"/>
    </i>
    <i t="default" r="2">
      <x v="3"/>
    </i>
    <i t="default" r="1">
      <x/>
    </i>
    <i r="1">
      <x v="1"/>
      <x/>
      <x v="6"/>
      <x v="18"/>
      <x v="4"/>
      <x/>
      <x v="4"/>
      <x/>
      <x v="10"/>
      <x/>
      <x v="15"/>
      <x v="1"/>
      <x v="7"/>
      <x/>
      <x v="2"/>
      <x v="4"/>
      <x v="9"/>
      <x v="9"/>
      <x/>
      <x/>
    </i>
    <i t="default" r="19">
      <x/>
    </i>
    <i t="default" r="18">
      <x v="9"/>
    </i>
    <i t="default" r="17">
      <x v="9"/>
    </i>
    <i t="default" r="16">
      <x v="4"/>
    </i>
    <i t="default" r="15">
      <x v="2"/>
    </i>
    <i t="default" r="14">
      <x/>
    </i>
    <i t="default" r="13">
      <x v="7"/>
    </i>
    <i t="default" r="12">
      <x v="1"/>
    </i>
    <i t="default" r="11">
      <x v="15"/>
    </i>
    <i t="default" r="10">
      <x/>
    </i>
    <i t="default" r="9">
      <x v="10"/>
    </i>
    <i t="default" r="8">
      <x/>
    </i>
    <i t="default" r="7">
      <x v="4"/>
    </i>
    <i t="default" r="6">
      <x/>
    </i>
    <i t="default" r="5">
      <x v="4"/>
    </i>
    <i t="default" r="4">
      <x v="18"/>
    </i>
    <i t="default" r="3">
      <x v="6"/>
    </i>
    <i t="default" r="2">
      <x/>
    </i>
    <i t="default" r="1">
      <x v="1"/>
    </i>
    <i r="1">
      <x v="2"/>
      <x v="32"/>
      <x v="32"/>
      <x/>
      <x v="32"/>
      <x v="32"/>
      <x v="32"/>
      <x v="1"/>
      <x v="32"/>
      <x v="3"/>
      <x v="16"/>
      <x v="32"/>
      <x v="8"/>
      <x v="32"/>
      <x v="4"/>
      <x v="32"/>
      <x v="32"/>
      <x v="10"/>
      <x v="1"/>
      <x v="1"/>
    </i>
    <i t="default" r="19">
      <x v="1"/>
    </i>
    <i t="default" r="18">
      <x v="10"/>
    </i>
    <i t="default" r="17">
      <x v="32"/>
    </i>
    <i t="default" r="16">
      <x v="32"/>
    </i>
    <i t="default" r="15">
      <x v="4"/>
    </i>
    <i t="default" r="14">
      <x v="32"/>
    </i>
    <i t="default" r="13">
      <x v="8"/>
    </i>
    <i t="default" r="12">
      <x v="32"/>
    </i>
    <i t="default" r="11">
      <x v="16"/>
    </i>
    <i t="default" r="10">
      <x v="3"/>
    </i>
    <i t="default" r="9">
      <x v="32"/>
    </i>
    <i t="default" r="8">
      <x v="1"/>
    </i>
    <i t="default" r="7">
      <x v="32"/>
    </i>
    <i t="default" r="6">
      <x v="32"/>
    </i>
    <i t="default" r="5">
      <x v="32"/>
    </i>
    <i t="default" r="4">
      <x/>
    </i>
    <i t="default" r="3">
      <x v="32"/>
    </i>
    <i t="default" r="2">
      <x v="32"/>
    </i>
    <i t="default" r="1">
      <x v="2"/>
    </i>
    <i t="default">
      <x v="15"/>
    </i>
    <i t="grand">
      <x/>
    </i>
    <i/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S25"/>
  <sheetViews>
    <sheetView zoomScalePageLayoutView="0" workbookViewId="0" topLeftCell="H1">
      <selection activeCell="Q9" sqref="Q9:Q24"/>
    </sheetView>
  </sheetViews>
  <sheetFormatPr defaultColWidth="30.8515625" defaultRowHeight="12.75"/>
  <cols>
    <col min="1" max="1" width="9.140625" style="0" customWidth="1"/>
    <col min="2" max="2" width="27.28125" style="0" customWidth="1"/>
    <col min="3" max="3" width="21.28125" style="0" customWidth="1"/>
    <col min="4" max="5" width="20.00390625" style="0" customWidth="1"/>
    <col min="6" max="6" width="19.8515625" style="0" customWidth="1"/>
    <col min="7" max="7" width="14.8515625" style="0" customWidth="1"/>
    <col min="8" max="9" width="15.57421875" style="0" customWidth="1"/>
    <col min="10" max="10" width="11.7109375" style="0" customWidth="1"/>
    <col min="11" max="11" width="14.7109375" style="0" customWidth="1"/>
    <col min="12" max="12" width="12.7109375" style="0" customWidth="1"/>
    <col min="13" max="13" width="13.00390625" style="0" customWidth="1"/>
    <col min="14" max="15" width="17.57421875" style="0" customWidth="1"/>
    <col min="16" max="16" width="18.00390625" style="0" customWidth="1"/>
    <col min="17" max="17" width="15.421875" style="0" customWidth="1"/>
    <col min="18" max="18" width="15.57421875" style="0" customWidth="1"/>
  </cols>
  <sheetData>
    <row r="1" spans="1:6" ht="19.5" customHeight="1">
      <c r="A1" s="175" t="s">
        <v>0</v>
      </c>
      <c r="B1" s="176"/>
      <c r="C1" s="176"/>
      <c r="D1" s="176"/>
      <c r="E1" s="176"/>
      <c r="F1" s="176"/>
    </row>
    <row r="2" spans="1:6" ht="12.75">
      <c r="A2" s="174" t="s">
        <v>1</v>
      </c>
      <c r="B2" s="176"/>
      <c r="C2" s="176"/>
      <c r="D2" s="176"/>
      <c r="E2" s="176"/>
      <c r="F2" s="176"/>
    </row>
    <row r="3" spans="1:19" ht="12.75" customHeight="1">
      <c r="A3" s="174" t="s">
        <v>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</row>
    <row r="4" spans="1:19" ht="12.75" customHeight="1">
      <c r="A4" s="174" t="s">
        <v>59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</row>
    <row r="5" spans="1:19" ht="12.75">
      <c r="A5" s="173" t="s">
        <v>3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</row>
    <row r="6" spans="1:19" ht="51">
      <c r="A6" s="171" t="s">
        <v>4</v>
      </c>
      <c r="B6" s="171" t="s">
        <v>5</v>
      </c>
      <c r="C6" s="171" t="s">
        <v>6</v>
      </c>
      <c r="D6" s="171"/>
      <c r="E6" s="171"/>
      <c r="F6" s="171"/>
      <c r="G6" s="171"/>
      <c r="H6" s="171"/>
      <c r="I6" s="171"/>
      <c r="J6" s="171"/>
      <c r="K6" s="171"/>
      <c r="L6" s="3" t="s">
        <v>7</v>
      </c>
      <c r="M6" s="3" t="s">
        <v>8</v>
      </c>
      <c r="N6" s="3" t="s">
        <v>9</v>
      </c>
      <c r="O6" s="3" t="s">
        <v>11</v>
      </c>
      <c r="P6" s="3" t="s">
        <v>12</v>
      </c>
      <c r="Q6" s="171" t="s">
        <v>13</v>
      </c>
      <c r="R6" s="171"/>
      <c r="S6" s="171" t="s">
        <v>15</v>
      </c>
    </row>
    <row r="7" spans="1:19" ht="63.75">
      <c r="A7" s="171"/>
      <c r="B7" s="171"/>
      <c r="C7" s="3" t="s">
        <v>16</v>
      </c>
      <c r="D7" s="3" t="s">
        <v>17</v>
      </c>
      <c r="E7" s="3" t="s">
        <v>18</v>
      </c>
      <c r="F7" s="3" t="s">
        <v>19</v>
      </c>
      <c r="G7" s="3" t="s">
        <v>20</v>
      </c>
      <c r="H7" s="3" t="s">
        <v>60</v>
      </c>
      <c r="I7" s="3" t="s">
        <v>61</v>
      </c>
      <c r="J7" s="3" t="s">
        <v>62</v>
      </c>
      <c r="K7" s="3" t="s">
        <v>21</v>
      </c>
      <c r="L7" s="3" t="s">
        <v>7</v>
      </c>
      <c r="M7" s="3" t="s">
        <v>8</v>
      </c>
      <c r="N7" s="3" t="s">
        <v>22</v>
      </c>
      <c r="O7" s="3" t="s">
        <v>11</v>
      </c>
      <c r="P7" s="3" t="s">
        <v>12</v>
      </c>
      <c r="Q7" s="3" t="s">
        <v>23</v>
      </c>
      <c r="R7" s="3" t="s">
        <v>24</v>
      </c>
      <c r="S7" s="171"/>
    </row>
    <row r="8" spans="1:19" ht="25.5">
      <c r="A8" s="176"/>
      <c r="B8" s="171" t="s">
        <v>26</v>
      </c>
      <c r="C8" s="3" t="s">
        <v>26</v>
      </c>
      <c r="D8" s="3" t="s">
        <v>26</v>
      </c>
      <c r="E8" s="3" t="s">
        <v>26</v>
      </c>
      <c r="F8" s="3" t="s">
        <v>26</v>
      </c>
      <c r="G8" s="3" t="s">
        <v>26</v>
      </c>
      <c r="H8" s="3" t="s">
        <v>26</v>
      </c>
      <c r="I8" s="3" t="s">
        <v>26</v>
      </c>
      <c r="J8" s="3" t="s">
        <v>26</v>
      </c>
      <c r="K8" s="3" t="s">
        <v>26</v>
      </c>
      <c r="L8" s="3" t="s">
        <v>26</v>
      </c>
      <c r="M8" s="3" t="s">
        <v>26</v>
      </c>
      <c r="N8" s="3" t="s">
        <v>26</v>
      </c>
      <c r="O8" s="3" t="s">
        <v>26</v>
      </c>
      <c r="P8" s="3" t="s">
        <v>26</v>
      </c>
      <c r="Q8" s="3" t="s">
        <v>26</v>
      </c>
      <c r="R8" s="3" t="s">
        <v>26</v>
      </c>
      <c r="S8" s="3" t="s">
        <v>26</v>
      </c>
    </row>
    <row r="9" spans="1:19" ht="12.75">
      <c r="A9" s="2" t="s">
        <v>27</v>
      </c>
      <c r="B9" s="2" t="s">
        <v>28</v>
      </c>
      <c r="C9" s="1">
        <v>34192239.75</v>
      </c>
      <c r="D9" s="1">
        <v>79793418.16</v>
      </c>
      <c r="E9" s="1">
        <v>37853434.8</v>
      </c>
      <c r="F9" s="1">
        <v>36005572.74</v>
      </c>
      <c r="G9" s="1">
        <v>22889133.52</v>
      </c>
      <c r="H9" s="1">
        <v>783643</v>
      </c>
      <c r="I9" s="1">
        <v>0</v>
      </c>
      <c r="J9" s="1">
        <v>0</v>
      </c>
      <c r="K9" s="1">
        <v>626814.32</v>
      </c>
      <c r="L9" s="1">
        <v>524000</v>
      </c>
      <c r="M9" s="1">
        <v>21585574.4</v>
      </c>
      <c r="N9" s="1">
        <v>2415154</v>
      </c>
      <c r="O9" s="1">
        <v>9889871</v>
      </c>
      <c r="P9" s="1">
        <v>12412664.4</v>
      </c>
      <c r="Q9" s="1">
        <v>1717000</v>
      </c>
      <c r="R9" s="1">
        <v>0</v>
      </c>
      <c r="S9" s="4">
        <f>SUM(C9:R9)</f>
        <v>260688520.09</v>
      </c>
    </row>
    <row r="10" spans="1:19" ht="12.75">
      <c r="A10" s="2" t="s">
        <v>29</v>
      </c>
      <c r="B10" s="2" t="s">
        <v>30</v>
      </c>
      <c r="C10" s="1">
        <v>24234857.92</v>
      </c>
      <c r="D10" s="1">
        <v>20781899.79</v>
      </c>
      <c r="E10" s="1">
        <v>11335879.42</v>
      </c>
      <c r="F10" s="1">
        <v>18166484.06</v>
      </c>
      <c r="G10" s="1">
        <v>9173950.51</v>
      </c>
      <c r="H10" s="1">
        <v>2171283</v>
      </c>
      <c r="I10" s="1">
        <v>0</v>
      </c>
      <c r="J10" s="1">
        <v>0</v>
      </c>
      <c r="K10" s="1">
        <v>173416.46</v>
      </c>
      <c r="L10" s="1">
        <v>698680</v>
      </c>
      <c r="M10" s="1">
        <v>4050111</v>
      </c>
      <c r="N10" s="1">
        <v>1646765</v>
      </c>
      <c r="O10" s="1">
        <v>4947479</v>
      </c>
      <c r="P10" s="1">
        <v>4071018.52</v>
      </c>
      <c r="Q10" s="1">
        <v>631000</v>
      </c>
      <c r="R10" s="1">
        <v>0</v>
      </c>
      <c r="S10" s="4">
        <f aca="true" t="shared" si="0" ref="S10:S24">SUM(C10:R10)</f>
        <v>102082824.67999999</v>
      </c>
    </row>
    <row r="11" spans="1:19" ht="12.75">
      <c r="A11" s="2" t="s">
        <v>31</v>
      </c>
      <c r="B11" s="2" t="s">
        <v>32</v>
      </c>
      <c r="C11" s="1">
        <v>8558611.96</v>
      </c>
      <c r="D11" s="1">
        <v>5258467.67</v>
      </c>
      <c r="E11" s="1">
        <v>6516648.22</v>
      </c>
      <c r="F11" s="1">
        <v>1424620.06</v>
      </c>
      <c r="G11" s="1">
        <v>2267134.11</v>
      </c>
      <c r="H11" s="1">
        <v>1061394</v>
      </c>
      <c r="I11" s="1">
        <v>0</v>
      </c>
      <c r="J11" s="1">
        <v>0</v>
      </c>
      <c r="K11" s="1">
        <v>359039.24</v>
      </c>
      <c r="L11" s="1">
        <v>31000</v>
      </c>
      <c r="M11" s="1">
        <v>20155.2</v>
      </c>
      <c r="N11" s="1">
        <v>1189948</v>
      </c>
      <c r="O11" s="1">
        <v>2053193</v>
      </c>
      <c r="P11" s="1">
        <v>951819.02</v>
      </c>
      <c r="Q11" s="1">
        <v>67330.91</v>
      </c>
      <c r="R11" s="1">
        <v>0</v>
      </c>
      <c r="S11" s="4">
        <f t="shared" si="0"/>
        <v>29759361.389999997</v>
      </c>
    </row>
    <row r="12" spans="1:19" ht="12.75">
      <c r="A12" s="2" t="s">
        <v>33</v>
      </c>
      <c r="B12" s="2" t="s">
        <v>34</v>
      </c>
      <c r="C12" s="1">
        <v>8931656.89</v>
      </c>
      <c r="D12" s="1">
        <v>3805783.23</v>
      </c>
      <c r="E12" s="1">
        <v>5368345.41</v>
      </c>
      <c r="F12" s="1">
        <v>1398977.26</v>
      </c>
      <c r="G12" s="1">
        <v>1948373.18</v>
      </c>
      <c r="H12" s="1">
        <v>242640</v>
      </c>
      <c r="I12" s="1">
        <v>0</v>
      </c>
      <c r="J12" s="1">
        <v>0</v>
      </c>
      <c r="K12" s="1">
        <v>273526.68</v>
      </c>
      <c r="L12" s="1">
        <v>85147</v>
      </c>
      <c r="M12" s="1">
        <v>0</v>
      </c>
      <c r="N12" s="1">
        <v>814856</v>
      </c>
      <c r="O12" s="1">
        <v>1614651</v>
      </c>
      <c r="P12" s="1">
        <v>472427.34</v>
      </c>
      <c r="Q12" s="1">
        <v>0</v>
      </c>
      <c r="R12" s="1">
        <v>0</v>
      </c>
      <c r="S12" s="4">
        <f t="shared" si="0"/>
        <v>24956383.990000002</v>
      </c>
    </row>
    <row r="13" spans="1:19" ht="12.75">
      <c r="A13" s="2" t="s">
        <v>35</v>
      </c>
      <c r="B13" s="2" t="s">
        <v>36</v>
      </c>
      <c r="C13" s="1">
        <v>8769238.54</v>
      </c>
      <c r="D13" s="1">
        <v>2524386.34</v>
      </c>
      <c r="E13" s="1">
        <v>4418233.61</v>
      </c>
      <c r="F13" s="1">
        <v>783399.29</v>
      </c>
      <c r="G13" s="1">
        <v>1508918.59</v>
      </c>
      <c r="H13" s="1">
        <v>814669</v>
      </c>
      <c r="I13" s="1">
        <v>0</v>
      </c>
      <c r="J13" s="1">
        <v>0</v>
      </c>
      <c r="K13" s="1">
        <v>154010.23</v>
      </c>
      <c r="L13" s="1">
        <v>101400</v>
      </c>
      <c r="M13" s="1">
        <v>0</v>
      </c>
      <c r="N13" s="1">
        <v>751801</v>
      </c>
      <c r="O13" s="1">
        <v>2125540</v>
      </c>
      <c r="P13" s="1">
        <v>394043.37</v>
      </c>
      <c r="Q13" s="1">
        <v>0</v>
      </c>
      <c r="R13" s="1">
        <v>0</v>
      </c>
      <c r="S13" s="4">
        <f t="shared" si="0"/>
        <v>22345639.97</v>
      </c>
    </row>
    <row r="14" spans="1:19" ht="12.75">
      <c r="A14" s="2" t="s">
        <v>37</v>
      </c>
      <c r="B14" s="2" t="s">
        <v>38</v>
      </c>
      <c r="C14" s="1">
        <v>7562455.33</v>
      </c>
      <c r="D14" s="1">
        <v>1633008.33</v>
      </c>
      <c r="E14" s="1">
        <v>3600718.11</v>
      </c>
      <c r="F14" s="1">
        <v>994280.67</v>
      </c>
      <c r="G14" s="1">
        <v>1328710.11</v>
      </c>
      <c r="H14" s="1">
        <v>415103</v>
      </c>
      <c r="I14" s="1">
        <v>0</v>
      </c>
      <c r="J14" s="1">
        <v>0</v>
      </c>
      <c r="K14" s="1">
        <v>134455.24</v>
      </c>
      <c r="L14" s="1">
        <v>4000</v>
      </c>
      <c r="M14" s="1">
        <v>0</v>
      </c>
      <c r="N14" s="1">
        <v>827706</v>
      </c>
      <c r="O14" s="1">
        <v>1579237</v>
      </c>
      <c r="P14" s="1">
        <v>258672.57</v>
      </c>
      <c r="Q14" s="1">
        <v>0</v>
      </c>
      <c r="R14" s="1">
        <v>0</v>
      </c>
      <c r="S14" s="4">
        <f t="shared" si="0"/>
        <v>18338346.36</v>
      </c>
    </row>
    <row r="15" spans="1:19" ht="12.75">
      <c r="A15" s="2" t="s">
        <v>39</v>
      </c>
      <c r="B15" s="2" t="s">
        <v>40</v>
      </c>
      <c r="C15" s="1">
        <v>19606707.07</v>
      </c>
      <c r="D15" s="1">
        <v>9052977.2</v>
      </c>
      <c r="E15" s="1">
        <v>13745840.26</v>
      </c>
      <c r="F15" s="1">
        <v>2943092.94</v>
      </c>
      <c r="G15" s="1">
        <v>6049309.29</v>
      </c>
      <c r="H15" s="1">
        <v>656362</v>
      </c>
      <c r="I15" s="1">
        <v>0</v>
      </c>
      <c r="J15" s="1">
        <v>0</v>
      </c>
      <c r="K15" s="1">
        <v>178162.52</v>
      </c>
      <c r="L15" s="1">
        <v>81200</v>
      </c>
      <c r="M15" s="1">
        <v>0</v>
      </c>
      <c r="N15" s="1">
        <v>1389187</v>
      </c>
      <c r="O15" s="1">
        <v>3362587</v>
      </c>
      <c r="P15" s="1">
        <v>421161.7</v>
      </c>
      <c r="Q15" s="1">
        <v>0</v>
      </c>
      <c r="R15" s="1">
        <v>0</v>
      </c>
      <c r="S15" s="4">
        <f t="shared" si="0"/>
        <v>57486586.980000004</v>
      </c>
    </row>
    <row r="16" spans="1:19" ht="12.75">
      <c r="A16" s="2" t="s">
        <v>41</v>
      </c>
      <c r="B16" s="2" t="s">
        <v>42</v>
      </c>
      <c r="C16" s="1">
        <v>10891779.74</v>
      </c>
      <c r="D16" s="1">
        <v>1479819.95</v>
      </c>
      <c r="E16" s="1">
        <v>4354190.63</v>
      </c>
      <c r="F16" s="1">
        <v>1232160.59</v>
      </c>
      <c r="G16" s="1">
        <v>1733745.95</v>
      </c>
      <c r="H16" s="1">
        <v>398334</v>
      </c>
      <c r="I16" s="1">
        <v>0</v>
      </c>
      <c r="J16" s="1">
        <v>0</v>
      </c>
      <c r="K16" s="1">
        <v>188347.86</v>
      </c>
      <c r="L16" s="1">
        <v>17600</v>
      </c>
      <c r="M16" s="1">
        <v>0</v>
      </c>
      <c r="N16" s="1">
        <v>1003923</v>
      </c>
      <c r="O16" s="1">
        <v>1976463</v>
      </c>
      <c r="P16" s="1">
        <v>431628.74</v>
      </c>
      <c r="Q16" s="1">
        <v>0</v>
      </c>
      <c r="R16" s="1">
        <v>0</v>
      </c>
      <c r="S16" s="4">
        <f t="shared" si="0"/>
        <v>23707993.459999997</v>
      </c>
    </row>
    <row r="17" spans="1:19" ht="12.75">
      <c r="A17" s="2" t="s">
        <v>43</v>
      </c>
      <c r="B17" s="2" t="s">
        <v>44</v>
      </c>
      <c r="C17" s="1">
        <v>9904780.05</v>
      </c>
      <c r="D17" s="1">
        <v>5168759.77</v>
      </c>
      <c r="E17" s="1">
        <v>6109853.98</v>
      </c>
      <c r="F17" s="1">
        <v>1050802.95</v>
      </c>
      <c r="G17" s="1">
        <v>2642385.02</v>
      </c>
      <c r="H17" s="1">
        <v>65610</v>
      </c>
      <c r="I17" s="1">
        <v>0</v>
      </c>
      <c r="J17" s="1">
        <v>0</v>
      </c>
      <c r="K17" s="1">
        <v>171480.07</v>
      </c>
      <c r="L17" s="1">
        <v>41000</v>
      </c>
      <c r="M17" s="1">
        <v>0</v>
      </c>
      <c r="N17" s="1">
        <v>1390315</v>
      </c>
      <c r="O17" s="1">
        <v>1592417</v>
      </c>
      <c r="P17" s="1">
        <v>666677.83</v>
      </c>
      <c r="Q17" s="1">
        <v>0</v>
      </c>
      <c r="R17" s="1">
        <v>0</v>
      </c>
      <c r="S17" s="4">
        <f t="shared" si="0"/>
        <v>28804081.669999998</v>
      </c>
    </row>
    <row r="18" spans="1:19" ht="12.75">
      <c r="A18" s="2" t="s">
        <v>45</v>
      </c>
      <c r="B18" s="2" t="s">
        <v>46</v>
      </c>
      <c r="C18" s="1">
        <v>8429672.7</v>
      </c>
      <c r="D18" s="1">
        <v>4281548.08</v>
      </c>
      <c r="E18" s="1">
        <v>4870732.3</v>
      </c>
      <c r="F18" s="1">
        <v>1627218.48</v>
      </c>
      <c r="G18" s="1">
        <v>1835526.59</v>
      </c>
      <c r="H18" s="1">
        <v>798802</v>
      </c>
      <c r="I18" s="1">
        <v>0</v>
      </c>
      <c r="J18" s="1">
        <v>0</v>
      </c>
      <c r="K18" s="1">
        <v>171407.83</v>
      </c>
      <c r="L18" s="1">
        <v>26000</v>
      </c>
      <c r="M18" s="1">
        <v>0</v>
      </c>
      <c r="N18" s="1">
        <v>910875</v>
      </c>
      <c r="O18" s="1">
        <v>1665617</v>
      </c>
      <c r="P18" s="1">
        <v>642389.79</v>
      </c>
      <c r="Q18" s="1">
        <v>0</v>
      </c>
      <c r="R18" s="1">
        <v>0</v>
      </c>
      <c r="S18" s="4">
        <f t="shared" si="0"/>
        <v>25259789.769999996</v>
      </c>
    </row>
    <row r="19" spans="1:19" ht="12.75">
      <c r="A19" s="2" t="s">
        <v>47</v>
      </c>
      <c r="B19" s="2" t="s">
        <v>48</v>
      </c>
      <c r="C19" s="1">
        <v>10130322.89</v>
      </c>
      <c r="D19" s="1">
        <v>3230697.34</v>
      </c>
      <c r="E19" s="1">
        <v>4560561.14</v>
      </c>
      <c r="F19" s="1">
        <v>1977970.74</v>
      </c>
      <c r="G19" s="1">
        <v>1747211.59</v>
      </c>
      <c r="H19" s="1">
        <v>206372</v>
      </c>
      <c r="I19" s="1">
        <v>0</v>
      </c>
      <c r="J19" s="1">
        <v>0</v>
      </c>
      <c r="K19" s="1">
        <v>432131</v>
      </c>
      <c r="L19" s="1">
        <v>79000</v>
      </c>
      <c r="M19" s="1">
        <v>0</v>
      </c>
      <c r="N19" s="1">
        <v>845907</v>
      </c>
      <c r="O19" s="1">
        <v>1724296</v>
      </c>
      <c r="P19" s="1">
        <v>244729.17</v>
      </c>
      <c r="Q19" s="1">
        <v>0</v>
      </c>
      <c r="R19" s="1">
        <v>0</v>
      </c>
      <c r="S19" s="4">
        <f t="shared" si="0"/>
        <v>25179198.87</v>
      </c>
    </row>
    <row r="20" spans="1:19" ht="12.75">
      <c r="A20" s="2" t="s">
        <v>49</v>
      </c>
      <c r="B20" s="2" t="s">
        <v>50</v>
      </c>
      <c r="C20" s="1">
        <v>21496221.96</v>
      </c>
      <c r="D20" s="1">
        <v>8403289.35</v>
      </c>
      <c r="E20" s="1">
        <v>11564033.62</v>
      </c>
      <c r="F20" s="1">
        <v>1966952.18</v>
      </c>
      <c r="G20" s="1">
        <v>3938881.98</v>
      </c>
      <c r="H20" s="1">
        <v>86906</v>
      </c>
      <c r="I20" s="1">
        <v>0</v>
      </c>
      <c r="J20" s="1">
        <v>0</v>
      </c>
      <c r="K20" s="1">
        <v>424720.52</v>
      </c>
      <c r="L20" s="1">
        <v>48400</v>
      </c>
      <c r="M20" s="1">
        <v>0</v>
      </c>
      <c r="N20" s="1">
        <v>1127312</v>
      </c>
      <c r="O20" s="1">
        <v>2478963</v>
      </c>
      <c r="P20" s="1">
        <v>275842.61</v>
      </c>
      <c r="Q20" s="1">
        <v>1140</v>
      </c>
      <c r="R20" s="1">
        <v>0</v>
      </c>
      <c r="S20" s="4">
        <f t="shared" si="0"/>
        <v>51812663.22</v>
      </c>
    </row>
    <row r="21" spans="1:19" ht="12.75">
      <c r="A21" s="2" t="s">
        <v>51</v>
      </c>
      <c r="B21" s="2" t="s">
        <v>52</v>
      </c>
      <c r="C21" s="1">
        <v>7691531.23</v>
      </c>
      <c r="D21" s="1">
        <v>-25440.72</v>
      </c>
      <c r="E21" s="1">
        <v>1796493.25</v>
      </c>
      <c r="F21" s="1">
        <v>243840.71</v>
      </c>
      <c r="G21" s="1">
        <v>794153.26</v>
      </c>
      <c r="H21" s="1">
        <v>105000</v>
      </c>
      <c r="I21" s="1">
        <v>0</v>
      </c>
      <c r="J21" s="1">
        <v>0</v>
      </c>
      <c r="K21" s="1">
        <v>163139.25</v>
      </c>
      <c r="L21" s="1">
        <v>10000</v>
      </c>
      <c r="M21" s="1">
        <v>0</v>
      </c>
      <c r="N21" s="1">
        <v>430074</v>
      </c>
      <c r="O21" s="1">
        <v>954057</v>
      </c>
      <c r="P21" s="1">
        <v>135396.51</v>
      </c>
      <c r="Q21" s="1">
        <v>0</v>
      </c>
      <c r="R21" s="1">
        <v>0</v>
      </c>
      <c r="S21" s="4">
        <f t="shared" si="0"/>
        <v>12298244.490000002</v>
      </c>
    </row>
    <row r="22" spans="1:19" ht="12.75">
      <c r="A22" s="2" t="s">
        <v>53</v>
      </c>
      <c r="B22" s="2" t="s">
        <v>54</v>
      </c>
      <c r="C22" s="1">
        <v>11762305.4</v>
      </c>
      <c r="D22" s="1">
        <v>3159763.56</v>
      </c>
      <c r="E22" s="1">
        <v>6381966.45</v>
      </c>
      <c r="F22" s="1">
        <v>2050198.19</v>
      </c>
      <c r="G22" s="1">
        <v>2173254.05</v>
      </c>
      <c r="H22" s="1">
        <v>756640</v>
      </c>
      <c r="I22" s="1">
        <v>0</v>
      </c>
      <c r="J22" s="1">
        <v>0</v>
      </c>
      <c r="K22" s="1">
        <v>715313.6</v>
      </c>
      <c r="L22" s="1">
        <v>54000</v>
      </c>
      <c r="M22" s="1">
        <v>0</v>
      </c>
      <c r="N22" s="1">
        <v>1097605</v>
      </c>
      <c r="O22" s="1">
        <v>2315120</v>
      </c>
      <c r="P22" s="1">
        <v>542032.7</v>
      </c>
      <c r="Q22" s="1">
        <v>0</v>
      </c>
      <c r="R22" s="1">
        <v>0</v>
      </c>
      <c r="S22" s="4">
        <f t="shared" si="0"/>
        <v>31008198.950000003</v>
      </c>
    </row>
    <row r="23" spans="1:19" ht="12.75">
      <c r="A23" s="2" t="s">
        <v>55</v>
      </c>
      <c r="B23" s="2" t="s">
        <v>56</v>
      </c>
      <c r="C23" s="1">
        <v>5769574.74</v>
      </c>
      <c r="D23" s="1">
        <v>2019540.47</v>
      </c>
      <c r="E23" s="1">
        <v>3028951.55</v>
      </c>
      <c r="F23" s="1">
        <v>598663.27</v>
      </c>
      <c r="G23" s="1">
        <v>1095411.17</v>
      </c>
      <c r="H23" s="1">
        <v>125178</v>
      </c>
      <c r="I23" s="1">
        <v>0</v>
      </c>
      <c r="J23" s="1">
        <v>0</v>
      </c>
      <c r="K23" s="1">
        <v>196756.25</v>
      </c>
      <c r="L23" s="1">
        <v>29970</v>
      </c>
      <c r="M23" s="1">
        <v>0</v>
      </c>
      <c r="N23" s="1">
        <v>604661</v>
      </c>
      <c r="O23" s="1">
        <v>1438776</v>
      </c>
      <c r="P23" s="1">
        <v>271432.14</v>
      </c>
      <c r="Q23" s="1">
        <v>0</v>
      </c>
      <c r="R23" s="1">
        <v>0</v>
      </c>
      <c r="S23" s="4">
        <f t="shared" si="0"/>
        <v>15178914.59</v>
      </c>
    </row>
    <row r="24" spans="1:19" ht="12.75">
      <c r="A24" s="2" t="s">
        <v>57</v>
      </c>
      <c r="B24" s="2" t="s">
        <v>58</v>
      </c>
      <c r="C24" s="1">
        <v>4972697.53</v>
      </c>
      <c r="D24" s="1">
        <v>791359.46</v>
      </c>
      <c r="E24" s="1">
        <v>993521.63</v>
      </c>
      <c r="F24" s="1">
        <v>687821.82</v>
      </c>
      <c r="G24" s="1">
        <v>590004.22</v>
      </c>
      <c r="H24" s="1">
        <v>247252</v>
      </c>
      <c r="I24" s="1">
        <v>0</v>
      </c>
      <c r="J24" s="1">
        <v>0</v>
      </c>
      <c r="K24" s="1">
        <v>166146.74</v>
      </c>
      <c r="L24" s="1">
        <v>8000</v>
      </c>
      <c r="M24" s="1">
        <v>0</v>
      </c>
      <c r="N24" s="1">
        <v>429142</v>
      </c>
      <c r="O24" s="1">
        <v>825745</v>
      </c>
      <c r="P24" s="1">
        <v>437841.29</v>
      </c>
      <c r="Q24" s="1">
        <v>0</v>
      </c>
      <c r="R24" s="1">
        <v>0</v>
      </c>
      <c r="S24" s="4">
        <f t="shared" si="0"/>
        <v>10149531.69</v>
      </c>
    </row>
    <row r="25" spans="1:19" ht="12.75">
      <c r="A25" s="172" t="s">
        <v>15</v>
      </c>
      <c r="B25" s="172"/>
      <c r="C25" s="4">
        <f>SUM(C9:C24)</f>
        <v>202904653.7</v>
      </c>
      <c r="D25" s="4">
        <f aca="true" t="shared" si="1" ref="D25:R25">SUM(D9:D24)</f>
        <v>151359277.98</v>
      </c>
      <c r="E25" s="4">
        <f t="shared" si="1"/>
        <v>126499404.38</v>
      </c>
      <c r="F25" s="4">
        <f t="shared" si="1"/>
        <v>73152055.94999999</v>
      </c>
      <c r="G25" s="4">
        <f t="shared" si="1"/>
        <v>61716103.14000001</v>
      </c>
      <c r="H25" s="4">
        <f t="shared" si="1"/>
        <v>8935188</v>
      </c>
      <c r="I25" s="4">
        <f t="shared" si="1"/>
        <v>0</v>
      </c>
      <c r="J25" s="4">
        <f t="shared" si="1"/>
        <v>0</v>
      </c>
      <c r="K25" s="4">
        <f t="shared" si="1"/>
        <v>4528867.8100000005</v>
      </c>
      <c r="L25" s="4">
        <f t="shared" si="1"/>
        <v>1839397</v>
      </c>
      <c r="M25" s="4">
        <f t="shared" si="1"/>
        <v>25655840.599999998</v>
      </c>
      <c r="N25" s="4">
        <f t="shared" si="1"/>
        <v>16875231</v>
      </c>
      <c r="O25" s="4">
        <f t="shared" si="1"/>
        <v>40544012</v>
      </c>
      <c r="P25" s="4">
        <f t="shared" si="1"/>
        <v>22629777.7</v>
      </c>
      <c r="Q25" s="4">
        <f t="shared" si="1"/>
        <v>2416470.91</v>
      </c>
      <c r="R25" s="4">
        <f t="shared" si="1"/>
        <v>0</v>
      </c>
      <c r="S25" s="4">
        <f>SUM(S9:S24)</f>
        <v>739056280.1700002</v>
      </c>
    </row>
  </sheetData>
  <sheetProtection/>
  <autoFilter ref="A8:S8"/>
  <mergeCells count="11">
    <mergeCell ref="Q6:R6"/>
    <mergeCell ref="S6:S7"/>
    <mergeCell ref="A25:B25"/>
    <mergeCell ref="A5:S5"/>
    <mergeCell ref="A4:S4"/>
    <mergeCell ref="A3:S3"/>
    <mergeCell ref="A1:F1"/>
    <mergeCell ref="A2:F2"/>
    <mergeCell ref="A6:A8"/>
    <mergeCell ref="B6:B8"/>
    <mergeCell ref="C6:K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X49"/>
  <sheetViews>
    <sheetView zoomScale="80" zoomScaleNormal="80" zoomScalePageLayoutView="0" workbookViewId="0" topLeftCell="M1">
      <selection activeCell="D9" sqref="D9:V24"/>
    </sheetView>
  </sheetViews>
  <sheetFormatPr defaultColWidth="30.8515625" defaultRowHeight="12.75"/>
  <cols>
    <col min="1" max="1" width="16.00390625" style="0" bestFit="1" customWidth="1"/>
    <col min="2" max="2" width="31.00390625" style="0" customWidth="1"/>
    <col min="3" max="3" width="15.57421875" style="0" hidden="1" customWidth="1"/>
    <col min="4" max="5" width="15.57421875" style="0" bestFit="1" customWidth="1"/>
    <col min="6" max="6" width="16.421875" style="0" bestFit="1" customWidth="1"/>
    <col min="7" max="7" width="14.28125" style="0" bestFit="1" customWidth="1"/>
    <col min="8" max="8" width="17.00390625" style="0" bestFit="1" customWidth="1"/>
    <col min="9" max="10" width="17.00390625" style="0" customWidth="1"/>
    <col min="11" max="11" width="13.57421875" style="0" bestFit="1" customWidth="1"/>
    <col min="12" max="13" width="14.57421875" style="0" customWidth="1"/>
    <col min="14" max="17" width="15.7109375" style="0" customWidth="1"/>
    <col min="18" max="18" width="19.00390625" style="0" customWidth="1"/>
    <col min="19" max="19" width="14.8515625" style="0" bestFit="1" customWidth="1"/>
    <col min="20" max="20" width="13.28125" style="0" customWidth="1"/>
    <col min="21" max="22" width="15.7109375" style="0" customWidth="1"/>
    <col min="23" max="24" width="15.57421875" style="0" bestFit="1" customWidth="1"/>
  </cols>
  <sheetData>
    <row r="1" spans="1:22" ht="19.5" customHeight="1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30"/>
    </row>
    <row r="2" spans="1:22" ht="12.75" customHeight="1">
      <c r="A2" s="180" t="s">
        <v>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31"/>
    </row>
    <row r="3" spans="1:22" ht="12.75" customHeight="1">
      <c r="A3" s="180" t="s">
        <v>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31"/>
    </row>
    <row r="4" spans="1:22" ht="12.75" customHeight="1">
      <c r="A4" s="174" t="s">
        <v>134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31"/>
    </row>
    <row r="5" spans="1:22" ht="12.75">
      <c r="A5" s="181" t="s">
        <v>135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35"/>
    </row>
    <row r="6" spans="1:24" ht="48">
      <c r="A6" s="183" t="s">
        <v>4</v>
      </c>
      <c r="B6" s="183" t="s">
        <v>125</v>
      </c>
      <c r="C6" s="183" t="s">
        <v>126</v>
      </c>
      <c r="D6" s="187" t="s">
        <v>6</v>
      </c>
      <c r="E6" s="188"/>
      <c r="F6" s="188"/>
      <c r="G6" s="188"/>
      <c r="H6" s="188"/>
      <c r="I6" s="188"/>
      <c r="J6" s="188"/>
      <c r="K6" s="188"/>
      <c r="L6" s="189"/>
      <c r="M6" s="61"/>
      <c r="N6" s="43" t="s">
        <v>7</v>
      </c>
      <c r="O6" s="43" t="s">
        <v>8</v>
      </c>
      <c r="P6" s="43" t="s">
        <v>9</v>
      </c>
      <c r="Q6" s="43" t="s">
        <v>10</v>
      </c>
      <c r="R6" s="43" t="s">
        <v>11</v>
      </c>
      <c r="S6" s="43" t="s">
        <v>12</v>
      </c>
      <c r="T6" s="187" t="s">
        <v>13</v>
      </c>
      <c r="U6" s="189"/>
      <c r="V6" s="43" t="s">
        <v>14</v>
      </c>
      <c r="W6" s="178" t="s">
        <v>15</v>
      </c>
      <c r="X6" s="190" t="s">
        <v>128</v>
      </c>
    </row>
    <row r="7" spans="1:24" ht="67.5" customHeight="1">
      <c r="A7" s="184"/>
      <c r="B7" s="184"/>
      <c r="C7" s="184"/>
      <c r="D7" s="43" t="s">
        <v>16</v>
      </c>
      <c r="E7" s="43" t="s">
        <v>17</v>
      </c>
      <c r="F7" s="43" t="s">
        <v>18</v>
      </c>
      <c r="G7" s="43" t="s">
        <v>19</v>
      </c>
      <c r="H7" s="43" t="s">
        <v>20</v>
      </c>
      <c r="I7" s="53" t="s">
        <v>60</v>
      </c>
      <c r="J7" s="60" t="s">
        <v>61</v>
      </c>
      <c r="K7" s="43" t="s">
        <v>21</v>
      </c>
      <c r="L7" s="43" t="s">
        <v>127</v>
      </c>
      <c r="M7" s="60" t="s">
        <v>19</v>
      </c>
      <c r="N7" s="43" t="s">
        <v>7</v>
      </c>
      <c r="O7" s="43" t="s">
        <v>8</v>
      </c>
      <c r="P7" s="43" t="s">
        <v>22</v>
      </c>
      <c r="Q7" s="43" t="s">
        <v>10</v>
      </c>
      <c r="R7" s="43" t="s">
        <v>11</v>
      </c>
      <c r="S7" s="43" t="s">
        <v>12</v>
      </c>
      <c r="T7" s="43" t="s">
        <v>23</v>
      </c>
      <c r="U7" s="43" t="s">
        <v>24</v>
      </c>
      <c r="V7" s="43" t="s">
        <v>25</v>
      </c>
      <c r="W7" s="178"/>
      <c r="X7" s="190"/>
    </row>
    <row r="8" spans="1:24" ht="12.75">
      <c r="A8" s="185"/>
      <c r="B8" s="185"/>
      <c r="C8" s="185"/>
      <c r="D8" s="43" t="s">
        <v>26</v>
      </c>
      <c r="E8" s="43" t="s">
        <v>26</v>
      </c>
      <c r="F8" s="43" t="s">
        <v>26</v>
      </c>
      <c r="G8" s="43" t="s">
        <v>26</v>
      </c>
      <c r="H8" s="43" t="s">
        <v>26</v>
      </c>
      <c r="I8" s="53" t="s">
        <v>26</v>
      </c>
      <c r="J8" s="60" t="s">
        <v>26</v>
      </c>
      <c r="K8" s="43" t="s">
        <v>26</v>
      </c>
      <c r="L8" s="43" t="s">
        <v>26</v>
      </c>
      <c r="M8" s="60" t="s">
        <v>26</v>
      </c>
      <c r="N8" s="43" t="s">
        <v>26</v>
      </c>
      <c r="O8" s="43" t="s">
        <v>26</v>
      </c>
      <c r="P8" s="43" t="s">
        <v>26</v>
      </c>
      <c r="Q8" s="43" t="s">
        <v>26</v>
      </c>
      <c r="R8" s="43" t="s">
        <v>26</v>
      </c>
      <c r="S8" s="43" t="s">
        <v>26</v>
      </c>
      <c r="T8" s="43" t="s">
        <v>26</v>
      </c>
      <c r="U8" s="43" t="s">
        <v>26</v>
      </c>
      <c r="V8" s="43" t="s">
        <v>26</v>
      </c>
      <c r="W8" s="178"/>
      <c r="X8" s="190"/>
    </row>
    <row r="9" spans="1:24" ht="12.75">
      <c r="A9" s="54">
        <v>10660</v>
      </c>
      <c r="B9" s="55" t="s">
        <v>108</v>
      </c>
      <c r="C9" s="56" t="s">
        <v>109</v>
      </c>
      <c r="D9" s="57">
        <v>46399569.97</v>
      </c>
      <c r="E9" s="57">
        <v>105572885.66</v>
      </c>
      <c r="F9" s="57">
        <v>29421796.29</v>
      </c>
      <c r="G9" s="57">
        <v>75414865.5</v>
      </c>
      <c r="H9" s="57">
        <v>21576879.4</v>
      </c>
      <c r="I9" s="57">
        <v>1107888</v>
      </c>
      <c r="J9" s="58" t="s">
        <v>107</v>
      </c>
      <c r="K9" s="57">
        <v>928818.42</v>
      </c>
      <c r="L9" s="58" t="s">
        <v>107</v>
      </c>
      <c r="M9" s="57">
        <v>119339.65</v>
      </c>
      <c r="N9" s="57">
        <v>2937944</v>
      </c>
      <c r="O9" s="57">
        <v>14575957</v>
      </c>
      <c r="P9" s="57">
        <v>2347535</v>
      </c>
      <c r="Q9" s="58" t="s">
        <v>107</v>
      </c>
      <c r="R9" s="57">
        <v>6880614.34</v>
      </c>
      <c r="S9" s="57">
        <v>14003294.78</v>
      </c>
      <c r="T9" s="57">
        <v>151060</v>
      </c>
      <c r="U9" s="58" t="s">
        <v>107</v>
      </c>
      <c r="V9" s="57">
        <v>100000</v>
      </c>
      <c r="W9" s="59">
        <v>321538448.01</v>
      </c>
      <c r="X9" s="62">
        <f>+W9-W33</f>
        <v>16842255.25</v>
      </c>
    </row>
    <row r="10" spans="1:24" ht="12.75">
      <c r="A10" s="54">
        <v>10688</v>
      </c>
      <c r="B10" s="55" t="s">
        <v>110</v>
      </c>
      <c r="C10" s="56" t="s">
        <v>109</v>
      </c>
      <c r="D10" s="57">
        <v>21848994.55</v>
      </c>
      <c r="E10" s="57">
        <v>24802694.59</v>
      </c>
      <c r="F10" s="57">
        <v>8529346.09</v>
      </c>
      <c r="G10" s="57">
        <v>13065431.25</v>
      </c>
      <c r="H10" s="57">
        <v>9102633.52</v>
      </c>
      <c r="I10" s="57">
        <v>1607398</v>
      </c>
      <c r="J10" s="58" t="s">
        <v>107</v>
      </c>
      <c r="K10" s="57">
        <v>594632.37</v>
      </c>
      <c r="L10" s="58" t="s">
        <v>107</v>
      </c>
      <c r="M10" s="57">
        <v>898429.3</v>
      </c>
      <c r="N10" s="57">
        <v>1140548</v>
      </c>
      <c r="O10" s="57">
        <v>2634024</v>
      </c>
      <c r="P10" s="57">
        <v>1785015</v>
      </c>
      <c r="Q10" s="58" t="s">
        <v>107</v>
      </c>
      <c r="R10" s="57">
        <v>3439844.67</v>
      </c>
      <c r="S10" s="57">
        <v>5256892.43</v>
      </c>
      <c r="T10" s="57">
        <v>60000</v>
      </c>
      <c r="U10" s="58" t="s">
        <v>107</v>
      </c>
      <c r="V10" s="57">
        <v>100000</v>
      </c>
      <c r="W10" s="59">
        <v>94865883.77</v>
      </c>
      <c r="X10" s="62">
        <f>+W10-W34</f>
        <v>5612190.729999989</v>
      </c>
    </row>
    <row r="11" spans="1:24" ht="12.75">
      <c r="A11" s="54">
        <v>10768</v>
      </c>
      <c r="B11" s="55" t="s">
        <v>111</v>
      </c>
      <c r="C11" s="56" t="s">
        <v>109</v>
      </c>
      <c r="D11" s="57">
        <v>11212588.71</v>
      </c>
      <c r="E11" s="57">
        <v>4812090.49</v>
      </c>
      <c r="F11" s="57">
        <v>6725671.34</v>
      </c>
      <c r="G11" s="57">
        <v>961973.36</v>
      </c>
      <c r="H11" s="57">
        <v>3974493.33</v>
      </c>
      <c r="I11" s="57">
        <v>736278</v>
      </c>
      <c r="J11" s="58" t="s">
        <v>107</v>
      </c>
      <c r="K11" s="57">
        <v>583232.61</v>
      </c>
      <c r="L11" s="58" t="s">
        <v>107</v>
      </c>
      <c r="M11" s="57">
        <v>89506.68</v>
      </c>
      <c r="N11" s="57">
        <v>36446</v>
      </c>
      <c r="O11" s="58" t="s">
        <v>107</v>
      </c>
      <c r="P11" s="57">
        <v>1187889</v>
      </c>
      <c r="Q11" s="57">
        <v>1500000</v>
      </c>
      <c r="R11" s="57">
        <v>2922734.52</v>
      </c>
      <c r="S11" s="57">
        <v>898073.31</v>
      </c>
      <c r="T11" s="58">
        <v>371.38</v>
      </c>
      <c r="U11" s="58" t="s">
        <v>107</v>
      </c>
      <c r="V11" s="57">
        <v>100000</v>
      </c>
      <c r="W11" s="59">
        <v>35741348.73</v>
      </c>
      <c r="X11" s="62">
        <f aca="true" t="shared" si="0" ref="X11:X24">+W11-W35</f>
        <v>1781106.8799999952</v>
      </c>
    </row>
    <row r="12" spans="1:24" ht="12.75">
      <c r="A12" s="54">
        <v>10769</v>
      </c>
      <c r="B12" s="55" t="s">
        <v>112</v>
      </c>
      <c r="C12" s="56" t="s">
        <v>109</v>
      </c>
      <c r="D12" s="57">
        <v>10623220.81</v>
      </c>
      <c r="E12" s="57">
        <v>4260366.3</v>
      </c>
      <c r="F12" s="57">
        <v>4981395.48</v>
      </c>
      <c r="G12" s="57">
        <v>841368.52</v>
      </c>
      <c r="H12" s="57">
        <v>2248098.39</v>
      </c>
      <c r="I12" s="57">
        <v>186842</v>
      </c>
      <c r="J12" s="58" t="s">
        <v>107</v>
      </c>
      <c r="K12" s="57">
        <v>335482.32</v>
      </c>
      <c r="L12" s="58" t="s">
        <v>107</v>
      </c>
      <c r="M12" s="57">
        <v>79943.09</v>
      </c>
      <c r="N12" s="57">
        <v>25309</v>
      </c>
      <c r="O12" s="58" t="s">
        <v>107</v>
      </c>
      <c r="P12" s="57">
        <v>951592</v>
      </c>
      <c r="Q12" s="57">
        <v>1500000</v>
      </c>
      <c r="R12" s="57">
        <v>2089024.7</v>
      </c>
      <c r="S12" s="57">
        <v>447333.71</v>
      </c>
      <c r="T12" s="58" t="s">
        <v>107</v>
      </c>
      <c r="U12" s="58" t="s">
        <v>107</v>
      </c>
      <c r="V12" s="57">
        <v>100000</v>
      </c>
      <c r="W12" s="59">
        <v>28669976.32</v>
      </c>
      <c r="X12" s="62">
        <f t="shared" si="0"/>
        <v>2402335.280000001</v>
      </c>
    </row>
    <row r="13" spans="1:24" ht="15.75" customHeight="1">
      <c r="A13" s="54">
        <v>10770</v>
      </c>
      <c r="B13" s="55" t="s">
        <v>113</v>
      </c>
      <c r="C13" s="56" t="s">
        <v>109</v>
      </c>
      <c r="D13" s="57">
        <v>4113692.79</v>
      </c>
      <c r="E13" s="57">
        <v>2760721.72</v>
      </c>
      <c r="F13" s="57">
        <v>6647609.74</v>
      </c>
      <c r="G13" s="57">
        <v>546133.03</v>
      </c>
      <c r="H13" s="57">
        <v>1735441.32</v>
      </c>
      <c r="I13" s="57">
        <v>568220</v>
      </c>
      <c r="J13" s="58" t="s">
        <v>107</v>
      </c>
      <c r="K13" s="57">
        <v>750633.4</v>
      </c>
      <c r="L13" s="58" t="s">
        <v>107</v>
      </c>
      <c r="M13" s="57">
        <v>44015</v>
      </c>
      <c r="N13" s="57">
        <v>88518</v>
      </c>
      <c r="O13" s="58" t="s">
        <v>107</v>
      </c>
      <c r="P13" s="57">
        <v>793344</v>
      </c>
      <c r="Q13" s="57">
        <v>2500000</v>
      </c>
      <c r="R13" s="57">
        <v>3383438.27</v>
      </c>
      <c r="S13" s="57">
        <v>316721.67</v>
      </c>
      <c r="T13" s="58" t="s">
        <v>107</v>
      </c>
      <c r="U13" s="58" t="s">
        <v>107</v>
      </c>
      <c r="V13" s="57">
        <v>100000</v>
      </c>
      <c r="W13" s="59">
        <v>24348488.94</v>
      </c>
      <c r="X13" s="62">
        <f t="shared" si="0"/>
        <v>2123048.7300000004</v>
      </c>
    </row>
    <row r="14" spans="1:24" ht="12.75">
      <c r="A14" s="54">
        <v>10771</v>
      </c>
      <c r="B14" s="55" t="s">
        <v>114</v>
      </c>
      <c r="C14" s="56" t="s">
        <v>109</v>
      </c>
      <c r="D14" s="57">
        <v>7125342.89</v>
      </c>
      <c r="E14" s="57">
        <v>2205320.21</v>
      </c>
      <c r="F14" s="57">
        <v>5019608.05</v>
      </c>
      <c r="G14" s="57">
        <v>471016.2</v>
      </c>
      <c r="H14" s="57">
        <v>1476568.49</v>
      </c>
      <c r="I14" s="57">
        <v>290239</v>
      </c>
      <c r="J14" s="58" t="s">
        <v>107</v>
      </c>
      <c r="K14" s="57">
        <v>527019.33</v>
      </c>
      <c r="L14" s="57">
        <v>2000000</v>
      </c>
      <c r="M14" s="57">
        <v>29750.95</v>
      </c>
      <c r="N14" s="57">
        <v>10436</v>
      </c>
      <c r="O14" s="58" t="s">
        <v>107</v>
      </c>
      <c r="P14" s="57">
        <v>722854</v>
      </c>
      <c r="Q14" s="57">
        <v>2500000</v>
      </c>
      <c r="R14" s="57">
        <v>3127057.46</v>
      </c>
      <c r="S14" s="57">
        <v>397886.04</v>
      </c>
      <c r="T14" s="58" t="s">
        <v>107</v>
      </c>
      <c r="U14" s="58" t="s">
        <v>107</v>
      </c>
      <c r="V14" s="57">
        <v>100000</v>
      </c>
      <c r="W14" s="59">
        <v>26003098.62</v>
      </c>
      <c r="X14" s="62">
        <f t="shared" si="0"/>
        <v>1558524.9200000018</v>
      </c>
    </row>
    <row r="15" spans="1:24" ht="12.75">
      <c r="A15" s="54">
        <v>10772</v>
      </c>
      <c r="B15" s="55" t="s">
        <v>115</v>
      </c>
      <c r="C15" s="56" t="s">
        <v>109</v>
      </c>
      <c r="D15" s="57">
        <v>25541003.83</v>
      </c>
      <c r="E15" s="57">
        <v>8053979.38</v>
      </c>
      <c r="F15" s="57">
        <v>13762243.86</v>
      </c>
      <c r="G15" s="57">
        <v>2039677.8</v>
      </c>
      <c r="H15" s="57">
        <v>4368098.53</v>
      </c>
      <c r="I15" s="57">
        <v>437809</v>
      </c>
      <c r="J15" s="58" t="s">
        <v>107</v>
      </c>
      <c r="K15" s="57">
        <v>618600.95</v>
      </c>
      <c r="L15" s="58" t="s">
        <v>107</v>
      </c>
      <c r="M15" s="57">
        <v>123951.85</v>
      </c>
      <c r="N15" s="57">
        <v>115886</v>
      </c>
      <c r="O15" s="57">
        <v>50000</v>
      </c>
      <c r="P15" s="57">
        <v>1384252</v>
      </c>
      <c r="Q15" s="58" t="s">
        <v>107</v>
      </c>
      <c r="R15" s="57">
        <v>2794038.14</v>
      </c>
      <c r="S15" s="57">
        <v>429254.72</v>
      </c>
      <c r="T15" s="58">
        <v>742.75</v>
      </c>
      <c r="U15" s="58" t="s">
        <v>107</v>
      </c>
      <c r="V15" s="57">
        <v>100000</v>
      </c>
      <c r="W15" s="59">
        <v>59819538.81</v>
      </c>
      <c r="X15" s="62">
        <f t="shared" si="0"/>
        <v>3546368.6799999997</v>
      </c>
    </row>
    <row r="16" spans="1:24" ht="12.75">
      <c r="A16" s="54">
        <v>10773</v>
      </c>
      <c r="B16" s="55" t="s">
        <v>116</v>
      </c>
      <c r="C16" s="56" t="s">
        <v>109</v>
      </c>
      <c r="D16" s="57">
        <v>12801112.08</v>
      </c>
      <c r="E16" s="57">
        <v>4848717.1</v>
      </c>
      <c r="F16" s="57">
        <v>6847342.06</v>
      </c>
      <c r="G16" s="57">
        <v>664425.75</v>
      </c>
      <c r="H16" s="57">
        <v>1923884.95</v>
      </c>
      <c r="I16" s="57">
        <v>288087</v>
      </c>
      <c r="J16" s="58" t="s">
        <v>107</v>
      </c>
      <c r="K16" s="57">
        <v>588545.31</v>
      </c>
      <c r="L16" s="57">
        <v>3000000</v>
      </c>
      <c r="M16" s="57">
        <v>30107.4</v>
      </c>
      <c r="N16" s="57">
        <v>21042</v>
      </c>
      <c r="O16" s="58" t="s">
        <v>107</v>
      </c>
      <c r="P16" s="57">
        <v>1046787</v>
      </c>
      <c r="Q16" s="57">
        <v>1500000</v>
      </c>
      <c r="R16" s="57">
        <v>2977013.17</v>
      </c>
      <c r="S16" s="57">
        <v>377458.46</v>
      </c>
      <c r="T16" s="58" t="s">
        <v>107</v>
      </c>
      <c r="U16" s="58" t="s">
        <v>107</v>
      </c>
      <c r="V16" s="57">
        <v>100000</v>
      </c>
      <c r="W16" s="59">
        <v>37014522.28</v>
      </c>
      <c r="X16" s="62">
        <f t="shared" si="0"/>
        <v>1920787.4800000042</v>
      </c>
    </row>
    <row r="17" spans="1:24" ht="12.75">
      <c r="A17" s="54">
        <v>10774</v>
      </c>
      <c r="B17" s="55" t="s">
        <v>117</v>
      </c>
      <c r="C17" s="56" t="s">
        <v>109</v>
      </c>
      <c r="D17" s="57">
        <v>13416349.72</v>
      </c>
      <c r="E17" s="57">
        <v>4409612.64</v>
      </c>
      <c r="F17" s="57">
        <v>6683451.89</v>
      </c>
      <c r="G17" s="57">
        <v>777866.71</v>
      </c>
      <c r="H17" s="57">
        <v>2306477.32</v>
      </c>
      <c r="I17" s="58" t="s">
        <v>107</v>
      </c>
      <c r="J17" s="58" t="s">
        <v>107</v>
      </c>
      <c r="K17" s="57">
        <v>537036.56</v>
      </c>
      <c r="L17" s="58" t="s">
        <v>107</v>
      </c>
      <c r="M17" s="57">
        <v>62516.51</v>
      </c>
      <c r="N17" s="57">
        <v>91876</v>
      </c>
      <c r="O17" s="58" t="s">
        <v>107</v>
      </c>
      <c r="P17" s="57">
        <v>1322140</v>
      </c>
      <c r="Q17" s="57">
        <v>1500000</v>
      </c>
      <c r="R17" s="57">
        <v>3745774.01</v>
      </c>
      <c r="S17" s="57">
        <v>639984.29</v>
      </c>
      <c r="T17" s="58" t="s">
        <v>107</v>
      </c>
      <c r="U17" s="58" t="s">
        <v>107</v>
      </c>
      <c r="V17" s="57">
        <v>100000</v>
      </c>
      <c r="W17" s="59">
        <v>35593085.65</v>
      </c>
      <c r="X17" s="62">
        <f t="shared" si="0"/>
        <v>2465151.789999999</v>
      </c>
    </row>
    <row r="18" spans="1:24" ht="12.75">
      <c r="A18" s="54">
        <v>10775</v>
      </c>
      <c r="B18" s="55" t="s">
        <v>118</v>
      </c>
      <c r="C18" s="56" t="s">
        <v>109</v>
      </c>
      <c r="D18" s="57">
        <v>7338556.1</v>
      </c>
      <c r="E18" s="57">
        <v>4676984.07</v>
      </c>
      <c r="F18" s="57">
        <v>5514356.31</v>
      </c>
      <c r="G18" s="57">
        <v>1346308.02</v>
      </c>
      <c r="H18" s="57">
        <v>2027904.89</v>
      </c>
      <c r="I18" s="57">
        <v>544597</v>
      </c>
      <c r="J18" s="58" t="s">
        <v>107</v>
      </c>
      <c r="K18" s="57">
        <v>421493.33</v>
      </c>
      <c r="L18" s="58" t="s">
        <v>107</v>
      </c>
      <c r="M18" s="57">
        <v>44946.8</v>
      </c>
      <c r="N18" s="57">
        <v>19983</v>
      </c>
      <c r="O18" s="58" t="s">
        <v>107</v>
      </c>
      <c r="P18" s="57">
        <v>876215</v>
      </c>
      <c r="Q18" s="57">
        <v>1500000</v>
      </c>
      <c r="R18" s="57">
        <v>3461107.55</v>
      </c>
      <c r="S18" s="57">
        <v>670214.02</v>
      </c>
      <c r="T18" s="58" t="s">
        <v>107</v>
      </c>
      <c r="U18" s="58" t="s">
        <v>107</v>
      </c>
      <c r="V18" s="57">
        <v>100000</v>
      </c>
      <c r="W18" s="59">
        <v>28542666.09</v>
      </c>
      <c r="X18" s="62">
        <f t="shared" si="0"/>
        <v>2154417.780000001</v>
      </c>
    </row>
    <row r="19" spans="1:24" ht="12.75">
      <c r="A19" s="54">
        <v>10776</v>
      </c>
      <c r="B19" s="55" t="s">
        <v>119</v>
      </c>
      <c r="C19" s="56" t="s">
        <v>109</v>
      </c>
      <c r="D19" s="57">
        <v>10471961.9</v>
      </c>
      <c r="E19" s="57">
        <v>3798346.35</v>
      </c>
      <c r="F19" s="57">
        <v>6129594.96</v>
      </c>
      <c r="G19" s="57">
        <v>1119227.94</v>
      </c>
      <c r="H19" s="57">
        <v>1988074.37</v>
      </c>
      <c r="I19" s="57">
        <v>162117</v>
      </c>
      <c r="J19" s="58" t="s">
        <v>107</v>
      </c>
      <c r="K19" s="57">
        <v>518834.02</v>
      </c>
      <c r="L19" s="57">
        <v>3000000</v>
      </c>
      <c r="M19" s="57">
        <v>99664.98</v>
      </c>
      <c r="N19" s="57">
        <v>14700</v>
      </c>
      <c r="O19" s="58" t="s">
        <v>107</v>
      </c>
      <c r="P19" s="57">
        <v>880812</v>
      </c>
      <c r="Q19" s="57">
        <v>1500000</v>
      </c>
      <c r="R19" s="57">
        <v>3525017.84</v>
      </c>
      <c r="S19" s="57">
        <v>527633.46</v>
      </c>
      <c r="T19" s="58" t="s">
        <v>107</v>
      </c>
      <c r="U19" s="58" t="s">
        <v>107</v>
      </c>
      <c r="V19" s="57">
        <v>100000</v>
      </c>
      <c r="W19" s="59">
        <v>33835984.82</v>
      </c>
      <c r="X19" s="62">
        <f t="shared" si="0"/>
        <v>2243618.7300000004</v>
      </c>
    </row>
    <row r="20" spans="1:24" ht="12.75">
      <c r="A20" s="54">
        <v>10777</v>
      </c>
      <c r="B20" s="55" t="s">
        <v>120</v>
      </c>
      <c r="C20" s="56" t="s">
        <v>109</v>
      </c>
      <c r="D20" s="57">
        <v>23138455.45</v>
      </c>
      <c r="E20" s="57">
        <v>7280927.29</v>
      </c>
      <c r="F20" s="57">
        <v>10813319.22</v>
      </c>
      <c r="G20" s="57">
        <v>1351422.98</v>
      </c>
      <c r="H20" s="57">
        <v>4391865.92</v>
      </c>
      <c r="I20" s="57">
        <v>43986</v>
      </c>
      <c r="J20" s="58" t="s">
        <v>107</v>
      </c>
      <c r="K20" s="57">
        <v>686431.08</v>
      </c>
      <c r="L20" s="58" t="s">
        <v>107</v>
      </c>
      <c r="M20" s="57">
        <v>114028.15</v>
      </c>
      <c r="N20" s="57">
        <v>16500</v>
      </c>
      <c r="O20" s="58" t="s">
        <v>107</v>
      </c>
      <c r="P20" s="57">
        <v>1080386</v>
      </c>
      <c r="Q20" s="58" t="s">
        <v>107</v>
      </c>
      <c r="R20" s="57">
        <v>2330915.28</v>
      </c>
      <c r="S20" s="57">
        <v>216566.32</v>
      </c>
      <c r="T20" s="58" t="s">
        <v>107</v>
      </c>
      <c r="U20" s="58" t="s">
        <v>107</v>
      </c>
      <c r="V20" s="57">
        <v>100000</v>
      </c>
      <c r="W20" s="59">
        <v>51564803.69</v>
      </c>
      <c r="X20" s="62">
        <f t="shared" si="0"/>
        <v>2397595.509999998</v>
      </c>
    </row>
    <row r="21" spans="1:24" ht="12.75">
      <c r="A21" s="54">
        <v>10778</v>
      </c>
      <c r="B21" s="55" t="s">
        <v>121</v>
      </c>
      <c r="C21" s="56" t="s">
        <v>109</v>
      </c>
      <c r="D21" s="57">
        <v>3161489.3</v>
      </c>
      <c r="E21" s="57">
        <v>1012864.37</v>
      </c>
      <c r="F21" s="57">
        <v>2976378.14</v>
      </c>
      <c r="G21" s="57">
        <v>44105.28</v>
      </c>
      <c r="H21" s="57">
        <v>924014.8</v>
      </c>
      <c r="I21" s="57">
        <v>163712</v>
      </c>
      <c r="J21" s="58" t="s">
        <v>107</v>
      </c>
      <c r="K21" s="57">
        <v>294176.66</v>
      </c>
      <c r="L21" s="58" t="s">
        <v>107</v>
      </c>
      <c r="M21" s="58" t="s">
        <v>107</v>
      </c>
      <c r="N21" s="57">
        <v>20817</v>
      </c>
      <c r="O21" s="58" t="s">
        <v>107</v>
      </c>
      <c r="P21" s="57">
        <v>455876</v>
      </c>
      <c r="Q21" s="57">
        <v>2500000</v>
      </c>
      <c r="R21" s="57">
        <v>1239259.67</v>
      </c>
      <c r="S21" s="57">
        <v>158053.18</v>
      </c>
      <c r="T21" s="58" t="s">
        <v>107</v>
      </c>
      <c r="U21" s="58" t="s">
        <v>107</v>
      </c>
      <c r="V21" s="57">
        <v>100000</v>
      </c>
      <c r="W21" s="59">
        <v>13050746.4</v>
      </c>
      <c r="X21" s="62">
        <f t="shared" si="0"/>
        <v>619681.4100000001</v>
      </c>
    </row>
    <row r="22" spans="1:24" ht="12.75">
      <c r="A22" s="54">
        <v>10779</v>
      </c>
      <c r="B22" s="55" t="s">
        <v>122</v>
      </c>
      <c r="C22" s="56" t="s">
        <v>109</v>
      </c>
      <c r="D22" s="57">
        <v>12305943.74</v>
      </c>
      <c r="E22" s="57">
        <v>4035787.41</v>
      </c>
      <c r="F22" s="57">
        <v>7494694.43</v>
      </c>
      <c r="G22" s="57">
        <v>863103.11</v>
      </c>
      <c r="H22" s="57">
        <v>2447942.89</v>
      </c>
      <c r="I22" s="57">
        <v>505484</v>
      </c>
      <c r="J22" s="58" t="s">
        <v>107</v>
      </c>
      <c r="K22" s="57">
        <v>753395.52</v>
      </c>
      <c r="L22" s="58" t="s">
        <v>107</v>
      </c>
      <c r="M22" s="57">
        <v>68870.7</v>
      </c>
      <c r="N22" s="58" t="s">
        <v>107</v>
      </c>
      <c r="O22" s="58" t="s">
        <v>107</v>
      </c>
      <c r="P22" s="57">
        <v>1112830</v>
      </c>
      <c r="Q22" s="57">
        <v>1500000</v>
      </c>
      <c r="R22" s="57">
        <v>2744430.4</v>
      </c>
      <c r="S22" s="57">
        <v>1101474.3</v>
      </c>
      <c r="T22" s="58">
        <v>742.75</v>
      </c>
      <c r="U22" s="58" t="s">
        <v>107</v>
      </c>
      <c r="V22" s="57">
        <v>100000</v>
      </c>
      <c r="W22" s="59">
        <v>35034699.25</v>
      </c>
      <c r="X22" s="62">
        <f t="shared" si="0"/>
        <v>2100316.7699999996</v>
      </c>
    </row>
    <row r="23" spans="1:24" ht="12.75">
      <c r="A23" s="54">
        <v>10780</v>
      </c>
      <c r="B23" s="55" t="s">
        <v>123</v>
      </c>
      <c r="C23" s="56" t="s">
        <v>109</v>
      </c>
      <c r="D23" s="57">
        <v>7857506.68</v>
      </c>
      <c r="E23" s="57">
        <v>2545244.84</v>
      </c>
      <c r="F23" s="57">
        <v>3815007.89</v>
      </c>
      <c r="G23" s="57">
        <v>267322.07</v>
      </c>
      <c r="H23" s="57">
        <v>1201877.64</v>
      </c>
      <c r="I23" s="57">
        <v>75937</v>
      </c>
      <c r="J23" s="58" t="s">
        <v>107</v>
      </c>
      <c r="K23" s="57">
        <v>296967.46</v>
      </c>
      <c r="L23" s="57">
        <v>3000000</v>
      </c>
      <c r="M23" s="57">
        <v>25453.5</v>
      </c>
      <c r="N23" s="57">
        <v>57332</v>
      </c>
      <c r="O23" s="58" t="s">
        <v>107</v>
      </c>
      <c r="P23" s="57">
        <v>606117</v>
      </c>
      <c r="Q23" s="57">
        <v>2500000</v>
      </c>
      <c r="R23" s="57">
        <v>2142793.05</v>
      </c>
      <c r="S23" s="57">
        <v>281522.08</v>
      </c>
      <c r="T23" s="58" t="s">
        <v>107</v>
      </c>
      <c r="U23" s="58" t="s">
        <v>107</v>
      </c>
      <c r="V23" s="57">
        <v>100000</v>
      </c>
      <c r="W23" s="59">
        <v>24773081.21</v>
      </c>
      <c r="X23" s="62">
        <f t="shared" si="0"/>
        <v>1912068.9299999997</v>
      </c>
    </row>
    <row r="24" spans="1:24" ht="12.75">
      <c r="A24" s="54">
        <v>10781</v>
      </c>
      <c r="B24" s="55" t="s">
        <v>124</v>
      </c>
      <c r="C24" s="56" t="s">
        <v>109</v>
      </c>
      <c r="D24" s="57">
        <v>2041695.87</v>
      </c>
      <c r="E24" s="57">
        <v>2143912.45</v>
      </c>
      <c r="F24" s="57">
        <v>1925586.02</v>
      </c>
      <c r="G24" s="57">
        <v>502702.81</v>
      </c>
      <c r="H24" s="57">
        <v>565841.08</v>
      </c>
      <c r="I24" s="57">
        <v>95309</v>
      </c>
      <c r="J24" s="58" t="s">
        <v>107</v>
      </c>
      <c r="K24" s="57">
        <v>243599.78</v>
      </c>
      <c r="L24" s="57">
        <v>2000000</v>
      </c>
      <c r="M24" s="58" t="s">
        <v>107</v>
      </c>
      <c r="N24" s="57">
        <v>6960</v>
      </c>
      <c r="O24" s="58" t="s">
        <v>107</v>
      </c>
      <c r="P24" s="57">
        <v>427523</v>
      </c>
      <c r="Q24" s="57">
        <v>5000000</v>
      </c>
      <c r="R24" s="57">
        <v>1578726.33</v>
      </c>
      <c r="S24" s="57">
        <v>364990.66</v>
      </c>
      <c r="T24" s="58" t="s">
        <v>107</v>
      </c>
      <c r="U24" s="58" t="s">
        <v>107</v>
      </c>
      <c r="V24" s="57">
        <v>100000</v>
      </c>
      <c r="W24" s="59">
        <v>16996847</v>
      </c>
      <c r="X24" s="62">
        <f t="shared" si="0"/>
        <v>668954.8800000008</v>
      </c>
    </row>
    <row r="25" spans="1:24" ht="12.75">
      <c r="A25" s="179" t="s">
        <v>15</v>
      </c>
      <c r="B25" s="179"/>
      <c r="C25" s="41">
        <f>SUM(C10:C24)</f>
        <v>0</v>
      </c>
      <c r="D25" s="41">
        <f>SUM(D9:D24)</f>
        <v>219397484.39000002</v>
      </c>
      <c r="E25" s="41">
        <f aca="true" t="shared" si="1" ref="E25:V25">SUM(E9:E24)</f>
        <v>187220454.86999997</v>
      </c>
      <c r="F25" s="41">
        <f t="shared" si="1"/>
        <v>127287401.76999998</v>
      </c>
      <c r="G25" s="41">
        <f t="shared" si="1"/>
        <v>100276950.32999998</v>
      </c>
      <c r="H25" s="41">
        <f t="shared" si="1"/>
        <v>62260096.84</v>
      </c>
      <c r="I25" s="41">
        <f>SUM(I9:I24)</f>
        <v>6813903</v>
      </c>
      <c r="J25" s="41">
        <f>SUM(J9:J24)</f>
        <v>0</v>
      </c>
      <c r="K25" s="41">
        <f>SUM(K9:K24)</f>
        <v>8678899.12</v>
      </c>
      <c r="L25" s="41">
        <f t="shared" si="1"/>
        <v>13000000</v>
      </c>
      <c r="M25" s="41">
        <f>SUM(M9:M24)</f>
        <v>1830524.56</v>
      </c>
      <c r="N25" s="41">
        <f t="shared" si="1"/>
        <v>4604297</v>
      </c>
      <c r="O25" s="41">
        <f t="shared" si="1"/>
        <v>17259981</v>
      </c>
      <c r="P25" s="41">
        <f t="shared" si="1"/>
        <v>16981167</v>
      </c>
      <c r="Q25" s="41">
        <f t="shared" si="1"/>
        <v>25500000</v>
      </c>
      <c r="R25" s="41">
        <f t="shared" si="1"/>
        <v>48381789.4</v>
      </c>
      <c r="S25" s="41">
        <f t="shared" si="1"/>
        <v>26087353.43</v>
      </c>
      <c r="T25" s="41">
        <f t="shared" si="1"/>
        <v>212916.88</v>
      </c>
      <c r="U25" s="41">
        <f t="shared" si="1"/>
        <v>0</v>
      </c>
      <c r="V25" s="41">
        <f t="shared" si="1"/>
        <v>1600000</v>
      </c>
      <c r="W25" s="41">
        <f>SUM(W9:W24)</f>
        <v>867393219.59</v>
      </c>
      <c r="X25" s="45">
        <f>+W25-W49</f>
        <v>50348423.75000012</v>
      </c>
    </row>
    <row r="26" spans="1:24" ht="12.75">
      <c r="A26" s="44"/>
      <c r="B26" s="47" t="s">
        <v>106</v>
      </c>
      <c r="C26" s="44"/>
      <c r="D26" s="48">
        <f>+D25-D49</f>
        <v>15879648.400000036</v>
      </c>
      <c r="E26" s="48">
        <f aca="true" t="shared" si="2" ref="E26:W26">+E25-E49</f>
        <v>10093028.959999979</v>
      </c>
      <c r="F26" s="48">
        <f t="shared" si="2"/>
        <v>17080</v>
      </c>
      <c r="G26" s="48">
        <f t="shared" si="2"/>
        <v>404165.28999999166</v>
      </c>
      <c r="H26" s="48">
        <f t="shared" si="2"/>
        <v>0</v>
      </c>
      <c r="I26" s="48">
        <f>+I25-I49</f>
        <v>2362001</v>
      </c>
      <c r="J26" s="48">
        <f>+J25-J49</f>
        <v>0</v>
      </c>
      <c r="K26" s="48">
        <f>+K25-K49</f>
        <v>479446.0199999986</v>
      </c>
      <c r="L26" s="48">
        <f t="shared" si="2"/>
        <v>0</v>
      </c>
      <c r="M26" s="48">
        <f>+M25-M49</f>
        <v>1256227.9300000002</v>
      </c>
      <c r="N26" s="48">
        <f t="shared" si="2"/>
        <v>546000</v>
      </c>
      <c r="O26" s="48">
        <f t="shared" si="2"/>
        <v>0</v>
      </c>
      <c r="P26" s="48">
        <f t="shared" si="2"/>
        <v>180000</v>
      </c>
      <c r="Q26" s="48">
        <f>+Q25-Q49</f>
        <v>0</v>
      </c>
      <c r="R26" s="48">
        <f t="shared" si="2"/>
        <v>0</v>
      </c>
      <c r="S26" s="48">
        <f t="shared" si="2"/>
        <v>0</v>
      </c>
      <c r="T26" s="48">
        <f t="shared" si="2"/>
        <v>60000</v>
      </c>
      <c r="U26" s="48">
        <f t="shared" si="2"/>
        <v>0</v>
      </c>
      <c r="V26" s="48">
        <f t="shared" si="2"/>
        <v>0</v>
      </c>
      <c r="W26" s="48">
        <f t="shared" si="2"/>
        <v>50348423.75000012</v>
      </c>
      <c r="X26" s="50"/>
    </row>
    <row r="28" spans="1:22" ht="12.75" customHeight="1">
      <c r="A28" s="174" t="s">
        <v>132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31"/>
    </row>
    <row r="29" spans="1:22" ht="12.75" customHeight="1">
      <c r="A29" s="181" t="s">
        <v>133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35"/>
    </row>
    <row r="30" spans="1:23" ht="24.75" customHeight="1">
      <c r="A30" s="177" t="s">
        <v>4</v>
      </c>
      <c r="B30" s="177" t="s">
        <v>5</v>
      </c>
      <c r="C30" s="178" t="s">
        <v>126</v>
      </c>
      <c r="D30" s="177" t="s">
        <v>6</v>
      </c>
      <c r="E30" s="177"/>
      <c r="F30" s="177"/>
      <c r="G30" s="177"/>
      <c r="H30" s="177"/>
      <c r="I30" s="177"/>
      <c r="J30" s="177"/>
      <c r="K30" s="177"/>
      <c r="L30" s="49"/>
      <c r="M30" s="49"/>
      <c r="N30" s="49" t="s">
        <v>7</v>
      </c>
      <c r="O30" s="49" t="s">
        <v>8</v>
      </c>
      <c r="P30" s="49" t="s">
        <v>9</v>
      </c>
      <c r="Q30" s="49" t="s">
        <v>10</v>
      </c>
      <c r="R30" s="49" t="s">
        <v>11</v>
      </c>
      <c r="S30" s="49" t="s">
        <v>12</v>
      </c>
      <c r="T30" s="177" t="s">
        <v>13</v>
      </c>
      <c r="U30" s="177"/>
      <c r="V30" s="49" t="s">
        <v>14</v>
      </c>
      <c r="W30" s="177" t="s">
        <v>15</v>
      </c>
    </row>
    <row r="31" spans="1:23" ht="76.5">
      <c r="A31" s="177"/>
      <c r="B31" s="177"/>
      <c r="C31" s="178"/>
      <c r="D31" s="49" t="s">
        <v>16</v>
      </c>
      <c r="E31" s="49" t="s">
        <v>17</v>
      </c>
      <c r="F31" s="49" t="s">
        <v>18</v>
      </c>
      <c r="G31" s="49" t="s">
        <v>19</v>
      </c>
      <c r="H31" s="49" t="s">
        <v>20</v>
      </c>
      <c r="I31" s="53" t="s">
        <v>60</v>
      </c>
      <c r="J31" s="60" t="s">
        <v>61</v>
      </c>
      <c r="K31" s="49" t="s">
        <v>21</v>
      </c>
      <c r="L31" s="43" t="s">
        <v>127</v>
      </c>
      <c r="M31" s="60" t="s">
        <v>19</v>
      </c>
      <c r="N31" s="49" t="s">
        <v>7</v>
      </c>
      <c r="O31" s="49" t="s">
        <v>8</v>
      </c>
      <c r="P31" s="49" t="s">
        <v>22</v>
      </c>
      <c r="Q31" s="49" t="s">
        <v>10</v>
      </c>
      <c r="R31" s="49" t="s">
        <v>11</v>
      </c>
      <c r="S31" s="49" t="s">
        <v>12</v>
      </c>
      <c r="T31" s="49" t="s">
        <v>23</v>
      </c>
      <c r="U31" s="49" t="s">
        <v>24</v>
      </c>
      <c r="V31" s="49" t="s">
        <v>25</v>
      </c>
      <c r="W31" s="177"/>
    </row>
    <row r="32" spans="1:23" ht="25.5">
      <c r="A32" s="186"/>
      <c r="B32" s="177" t="s">
        <v>26</v>
      </c>
      <c r="C32" s="178"/>
      <c r="D32" s="49" t="s">
        <v>26</v>
      </c>
      <c r="E32" s="49" t="s">
        <v>26</v>
      </c>
      <c r="F32" s="49" t="s">
        <v>26</v>
      </c>
      <c r="G32" s="49" t="s">
        <v>26</v>
      </c>
      <c r="H32" s="49" t="s">
        <v>26</v>
      </c>
      <c r="I32" s="53" t="s">
        <v>26</v>
      </c>
      <c r="J32" s="60" t="s">
        <v>26</v>
      </c>
      <c r="K32" s="49" t="s">
        <v>26</v>
      </c>
      <c r="L32" s="43" t="s">
        <v>26</v>
      </c>
      <c r="M32" s="60" t="s">
        <v>26</v>
      </c>
      <c r="N32" s="49" t="s">
        <v>26</v>
      </c>
      <c r="O32" s="49" t="s">
        <v>26</v>
      </c>
      <c r="P32" s="49" t="s">
        <v>26</v>
      </c>
      <c r="Q32" s="49" t="s">
        <v>26</v>
      </c>
      <c r="R32" s="49" t="s">
        <v>26</v>
      </c>
      <c r="S32" s="49" t="s">
        <v>26</v>
      </c>
      <c r="T32" s="49" t="s">
        <v>26</v>
      </c>
      <c r="U32" s="49" t="s">
        <v>26</v>
      </c>
      <c r="V32" s="49" t="s">
        <v>26</v>
      </c>
      <c r="W32" s="49" t="s">
        <v>26</v>
      </c>
    </row>
    <row r="33" spans="1:23" ht="12.75">
      <c r="A33" s="54">
        <v>10660</v>
      </c>
      <c r="B33" s="55" t="s">
        <v>108</v>
      </c>
      <c r="C33" s="56" t="s">
        <v>109</v>
      </c>
      <c r="D33" s="57">
        <v>45302948.96</v>
      </c>
      <c r="E33" s="57">
        <v>104182543.64</v>
      </c>
      <c r="F33" s="57">
        <v>29421796.29</v>
      </c>
      <c r="G33" s="57">
        <v>75088811.8</v>
      </c>
      <c r="H33" s="57">
        <v>21576879.4</v>
      </c>
      <c r="I33" s="57">
        <v>400712</v>
      </c>
      <c r="J33" s="58" t="s">
        <v>107</v>
      </c>
      <c r="K33" s="57">
        <v>867816.83</v>
      </c>
      <c r="L33" s="58" t="s">
        <v>107</v>
      </c>
      <c r="M33" s="58">
        <v>103535.75</v>
      </c>
      <c r="N33" s="57">
        <v>2391944</v>
      </c>
      <c r="O33" s="57">
        <v>14575957</v>
      </c>
      <c r="P33" s="57">
        <v>2335035</v>
      </c>
      <c r="Q33" s="58" t="s">
        <v>107</v>
      </c>
      <c r="R33" s="57">
        <v>6880614.34</v>
      </c>
      <c r="S33" s="57">
        <v>14003294.78</v>
      </c>
      <c r="T33" s="57">
        <v>151060</v>
      </c>
      <c r="U33" s="58" t="s">
        <v>107</v>
      </c>
      <c r="V33" s="57">
        <v>100000</v>
      </c>
      <c r="W33" s="59">
        <v>304696192.76</v>
      </c>
    </row>
    <row r="34" spans="1:23" ht="12.75">
      <c r="A34" s="54">
        <v>10688</v>
      </c>
      <c r="B34" s="55" t="s">
        <v>110</v>
      </c>
      <c r="C34" s="56" t="s">
        <v>109</v>
      </c>
      <c r="D34" s="57">
        <v>20921006.63</v>
      </c>
      <c r="E34" s="57">
        <v>23948805.48</v>
      </c>
      <c r="F34" s="57">
        <v>8529346.09</v>
      </c>
      <c r="G34" s="57">
        <v>13065431.25</v>
      </c>
      <c r="H34" s="57">
        <v>9102633.52</v>
      </c>
      <c r="I34" s="57">
        <v>1073615</v>
      </c>
      <c r="J34" s="58" t="s">
        <v>107</v>
      </c>
      <c r="K34" s="57">
        <v>560457.57</v>
      </c>
      <c r="L34" s="58" t="s">
        <v>107</v>
      </c>
      <c r="M34" s="57">
        <v>344085.3</v>
      </c>
      <c r="N34" s="57">
        <v>1140548</v>
      </c>
      <c r="O34" s="57">
        <v>2634024</v>
      </c>
      <c r="P34" s="57">
        <v>1770015</v>
      </c>
      <c r="Q34" s="58" t="s">
        <v>107</v>
      </c>
      <c r="R34" s="57">
        <v>3439844.67</v>
      </c>
      <c r="S34" s="57">
        <v>5256892.43</v>
      </c>
      <c r="T34" s="58" t="s">
        <v>107</v>
      </c>
      <c r="U34" s="58" t="s">
        <v>107</v>
      </c>
      <c r="V34" s="57">
        <v>100000</v>
      </c>
      <c r="W34" s="59">
        <v>89253693.04</v>
      </c>
    </row>
    <row r="35" spans="1:23" ht="12.75">
      <c r="A35" s="54">
        <v>10768</v>
      </c>
      <c r="B35" s="55" t="s">
        <v>111</v>
      </c>
      <c r="C35" s="56" t="s">
        <v>109</v>
      </c>
      <c r="D35" s="57">
        <v>10559520.27</v>
      </c>
      <c r="E35" s="57">
        <v>4250214.86</v>
      </c>
      <c r="F35" s="57">
        <v>6725671.34</v>
      </c>
      <c r="G35" s="57">
        <v>961973.36</v>
      </c>
      <c r="H35" s="57">
        <v>3974493.33</v>
      </c>
      <c r="I35" s="57">
        <v>526958</v>
      </c>
      <c r="J35" s="58" t="s">
        <v>107</v>
      </c>
      <c r="K35" s="57">
        <v>560974.06</v>
      </c>
      <c r="L35" s="58" t="s">
        <v>107</v>
      </c>
      <c r="M35" s="57">
        <v>23690.13</v>
      </c>
      <c r="N35" s="57">
        <v>36446</v>
      </c>
      <c r="O35" s="58" t="s">
        <v>107</v>
      </c>
      <c r="P35" s="57">
        <v>1175389</v>
      </c>
      <c r="Q35" s="57">
        <v>1500000</v>
      </c>
      <c r="R35" s="57">
        <v>2922734.52</v>
      </c>
      <c r="S35" s="57">
        <v>898073.31</v>
      </c>
      <c r="T35" s="58">
        <v>371.38</v>
      </c>
      <c r="U35" s="58" t="s">
        <v>107</v>
      </c>
      <c r="V35" s="57">
        <v>100000</v>
      </c>
      <c r="W35" s="59">
        <v>33960241.85</v>
      </c>
    </row>
    <row r="36" spans="1:23" ht="12.75">
      <c r="A36" s="54">
        <v>10769</v>
      </c>
      <c r="B36" s="55" t="s">
        <v>112</v>
      </c>
      <c r="C36" s="56" t="s">
        <v>109</v>
      </c>
      <c r="D36" s="57">
        <v>9241282.08</v>
      </c>
      <c r="E36" s="57">
        <v>3639567.06</v>
      </c>
      <c r="F36" s="57">
        <v>4981395.48</v>
      </c>
      <c r="G36" s="57">
        <v>841368.52</v>
      </c>
      <c r="H36" s="57">
        <v>2248098.39</v>
      </c>
      <c r="I36" s="57">
        <v>112809</v>
      </c>
      <c r="J36" s="58" t="s">
        <v>107</v>
      </c>
      <c r="K36" s="57">
        <v>307767.79</v>
      </c>
      <c r="L36" s="58" t="s">
        <v>107</v>
      </c>
      <c r="M36" s="58" t="s">
        <v>107</v>
      </c>
      <c r="N36" s="57">
        <v>25309</v>
      </c>
      <c r="O36" s="58" t="s">
        <v>107</v>
      </c>
      <c r="P36" s="57">
        <v>936592</v>
      </c>
      <c r="Q36" s="57">
        <v>1500000</v>
      </c>
      <c r="R36" s="57">
        <v>2089024.7</v>
      </c>
      <c r="S36" s="57">
        <v>447333.71</v>
      </c>
      <c r="T36" s="58" t="s">
        <v>107</v>
      </c>
      <c r="U36" s="58" t="s">
        <v>107</v>
      </c>
      <c r="V36" s="57">
        <v>100000</v>
      </c>
      <c r="W36" s="59">
        <v>26267641.04</v>
      </c>
    </row>
    <row r="37" spans="1:23" ht="12.75">
      <c r="A37" s="54">
        <v>10770</v>
      </c>
      <c r="B37" s="55" t="s">
        <v>113</v>
      </c>
      <c r="C37" s="56" t="s">
        <v>109</v>
      </c>
      <c r="D37" s="57">
        <v>3041775.67</v>
      </c>
      <c r="E37" s="57">
        <v>2239989.11</v>
      </c>
      <c r="F37" s="57">
        <v>6645719.74</v>
      </c>
      <c r="G37" s="57">
        <v>535373.7</v>
      </c>
      <c r="H37" s="57">
        <v>1735441.32</v>
      </c>
      <c r="I37" s="57">
        <v>438046</v>
      </c>
      <c r="J37" s="58" t="s">
        <v>107</v>
      </c>
      <c r="K37" s="57">
        <v>730478.93</v>
      </c>
      <c r="L37" s="58" t="s">
        <v>107</v>
      </c>
      <c r="M37" s="57">
        <v>18430</v>
      </c>
      <c r="N37" s="57">
        <v>88518</v>
      </c>
      <c r="O37" s="58" t="s">
        <v>107</v>
      </c>
      <c r="P37" s="57">
        <v>775844</v>
      </c>
      <c r="Q37" s="57">
        <v>2500000</v>
      </c>
      <c r="R37" s="57">
        <v>3383438.27</v>
      </c>
      <c r="S37" s="57">
        <v>316721.67</v>
      </c>
      <c r="T37" s="58" t="s">
        <v>107</v>
      </c>
      <c r="U37" s="58" t="s">
        <v>107</v>
      </c>
      <c r="V37" s="57">
        <v>100000</v>
      </c>
      <c r="W37" s="59">
        <v>22225440.21</v>
      </c>
    </row>
    <row r="38" spans="1:23" ht="12.75">
      <c r="A38" s="54">
        <v>10771</v>
      </c>
      <c r="B38" s="55" t="s">
        <v>114</v>
      </c>
      <c r="C38" s="56" t="s">
        <v>109</v>
      </c>
      <c r="D38" s="57">
        <v>6203076.38</v>
      </c>
      <c r="E38" s="57">
        <v>1807387.47</v>
      </c>
      <c r="F38" s="57">
        <v>5019608.05</v>
      </c>
      <c r="G38" s="57">
        <v>471016.2</v>
      </c>
      <c r="H38" s="57">
        <v>1476568.49</v>
      </c>
      <c r="I38" s="57">
        <v>225386</v>
      </c>
      <c r="J38" s="58" t="s">
        <v>107</v>
      </c>
      <c r="K38" s="57">
        <v>520005.21</v>
      </c>
      <c r="L38" s="57">
        <v>2000000</v>
      </c>
      <c r="M38" s="58" t="s">
        <v>107</v>
      </c>
      <c r="N38" s="57">
        <v>10436</v>
      </c>
      <c r="O38" s="58" t="s">
        <v>107</v>
      </c>
      <c r="P38" s="57">
        <v>717854</v>
      </c>
      <c r="Q38" s="57">
        <v>2500000</v>
      </c>
      <c r="R38" s="57">
        <v>3127057.46</v>
      </c>
      <c r="S38" s="57">
        <v>397886.04</v>
      </c>
      <c r="T38" s="58" t="s">
        <v>107</v>
      </c>
      <c r="U38" s="58" t="s">
        <v>107</v>
      </c>
      <c r="V38" s="57">
        <v>100000</v>
      </c>
      <c r="W38" s="59">
        <v>24444573.7</v>
      </c>
    </row>
    <row r="39" spans="1:23" ht="12.75">
      <c r="A39" s="54">
        <v>10772</v>
      </c>
      <c r="B39" s="55" t="s">
        <v>115</v>
      </c>
      <c r="C39" s="56" t="s">
        <v>109</v>
      </c>
      <c r="D39" s="57">
        <v>23802766.65</v>
      </c>
      <c r="E39" s="57">
        <v>7170285.31</v>
      </c>
      <c r="F39" s="57">
        <v>13750633.86</v>
      </c>
      <c r="G39" s="57">
        <v>2037677.8</v>
      </c>
      <c r="H39" s="57">
        <v>4368098.53</v>
      </c>
      <c r="I39" s="57">
        <v>346447</v>
      </c>
      <c r="J39" s="58" t="s">
        <v>107</v>
      </c>
      <c r="K39" s="57">
        <v>606759.97</v>
      </c>
      <c r="L39" s="58" t="s">
        <v>107</v>
      </c>
      <c r="M39" s="57">
        <v>24984</v>
      </c>
      <c r="N39" s="57">
        <v>115886</v>
      </c>
      <c r="O39" s="57">
        <v>50000</v>
      </c>
      <c r="P39" s="57">
        <v>1369252</v>
      </c>
      <c r="Q39" s="58" t="s">
        <v>107</v>
      </c>
      <c r="R39" s="57">
        <v>2794038.14</v>
      </c>
      <c r="S39" s="57">
        <v>429254.72</v>
      </c>
      <c r="T39" s="58">
        <v>742.75</v>
      </c>
      <c r="U39" s="58" t="s">
        <v>107</v>
      </c>
      <c r="V39" s="57">
        <v>100000</v>
      </c>
      <c r="W39" s="59">
        <v>56273170.13</v>
      </c>
    </row>
    <row r="40" spans="1:23" ht="12.75">
      <c r="A40" s="54">
        <v>10773</v>
      </c>
      <c r="B40" s="55" t="s">
        <v>116</v>
      </c>
      <c r="C40" s="56" t="s">
        <v>109</v>
      </c>
      <c r="D40" s="57">
        <v>11926000.61</v>
      </c>
      <c r="E40" s="57">
        <v>4246972.89</v>
      </c>
      <c r="F40" s="57">
        <v>6844842.06</v>
      </c>
      <c r="G40" s="57">
        <v>656366.12</v>
      </c>
      <c r="H40" s="57">
        <v>1923884.95</v>
      </c>
      <c r="I40" s="57">
        <v>181450</v>
      </c>
      <c r="J40" s="58" t="s">
        <v>107</v>
      </c>
      <c r="K40" s="57">
        <v>560874.29</v>
      </c>
      <c r="L40" s="57">
        <v>3000000</v>
      </c>
      <c r="M40" s="58" t="s">
        <v>107</v>
      </c>
      <c r="N40" s="57">
        <v>21042</v>
      </c>
      <c r="O40" s="58" t="s">
        <v>107</v>
      </c>
      <c r="P40" s="57">
        <v>1036787</v>
      </c>
      <c r="Q40" s="57">
        <v>1500000</v>
      </c>
      <c r="R40" s="57">
        <v>2977013.17</v>
      </c>
      <c r="S40" s="57">
        <v>377458.46</v>
      </c>
      <c r="T40" s="58" t="s">
        <v>107</v>
      </c>
      <c r="U40" s="58" t="s">
        <v>107</v>
      </c>
      <c r="V40" s="57">
        <v>100000</v>
      </c>
      <c r="W40" s="59">
        <v>35093734.8</v>
      </c>
    </row>
    <row r="41" spans="1:23" ht="12.75">
      <c r="A41" s="54">
        <v>10774</v>
      </c>
      <c r="B41" s="55" t="s">
        <v>117</v>
      </c>
      <c r="C41" s="56" t="s">
        <v>109</v>
      </c>
      <c r="D41" s="57">
        <v>11828010.21</v>
      </c>
      <c r="E41" s="57">
        <v>3863594.31</v>
      </c>
      <c r="F41" s="57">
        <v>6683451.89</v>
      </c>
      <c r="G41" s="57">
        <v>769017.64</v>
      </c>
      <c r="H41" s="57">
        <v>2306477.32</v>
      </c>
      <c r="I41" s="58" t="s">
        <v>107</v>
      </c>
      <c r="J41" s="58" t="s">
        <v>107</v>
      </c>
      <c r="K41" s="57">
        <v>509302.39</v>
      </c>
      <c r="L41" s="58" t="s">
        <v>107</v>
      </c>
      <c r="M41" s="58" t="s">
        <v>107</v>
      </c>
      <c r="N41" s="57">
        <v>91876</v>
      </c>
      <c r="O41" s="58" t="s">
        <v>107</v>
      </c>
      <c r="P41" s="57">
        <v>1314640</v>
      </c>
      <c r="Q41" s="57">
        <v>1500000</v>
      </c>
      <c r="R41" s="57">
        <v>3745774.01</v>
      </c>
      <c r="S41" s="57">
        <v>639984.29</v>
      </c>
      <c r="T41" s="58" t="s">
        <v>107</v>
      </c>
      <c r="U41" s="58" t="s">
        <v>107</v>
      </c>
      <c r="V41" s="57">
        <v>100000</v>
      </c>
      <c r="W41" s="59">
        <v>33127933.86</v>
      </c>
    </row>
    <row r="42" spans="1:23" ht="12.75">
      <c r="A42" s="54">
        <v>10775</v>
      </c>
      <c r="B42" s="55" t="s">
        <v>118</v>
      </c>
      <c r="C42" s="56" t="s">
        <v>109</v>
      </c>
      <c r="D42" s="57">
        <v>6214285.95</v>
      </c>
      <c r="E42" s="57">
        <v>4175959.7</v>
      </c>
      <c r="F42" s="57">
        <v>5514356.31</v>
      </c>
      <c r="G42" s="57">
        <v>1346288.02</v>
      </c>
      <c r="H42" s="57">
        <v>2027904.89</v>
      </c>
      <c r="I42" s="57">
        <v>380238</v>
      </c>
      <c r="J42" s="58" t="s">
        <v>107</v>
      </c>
      <c r="K42" s="57">
        <v>396042.37</v>
      </c>
      <c r="L42" s="58" t="s">
        <v>107</v>
      </c>
      <c r="M42" s="58">
        <v>44946.8</v>
      </c>
      <c r="N42" s="57">
        <v>19983</v>
      </c>
      <c r="O42" s="58" t="s">
        <v>107</v>
      </c>
      <c r="P42" s="57">
        <v>863715</v>
      </c>
      <c r="Q42" s="57">
        <v>1500000</v>
      </c>
      <c r="R42" s="57">
        <v>3461107.55</v>
      </c>
      <c r="S42" s="57">
        <v>670214.02</v>
      </c>
      <c r="T42" s="58" t="s">
        <v>107</v>
      </c>
      <c r="U42" s="58" t="s">
        <v>107</v>
      </c>
      <c r="V42" s="57">
        <v>100000</v>
      </c>
      <c r="W42" s="59">
        <v>26388248.31</v>
      </c>
    </row>
    <row r="43" spans="1:23" ht="12.75">
      <c r="A43" s="54">
        <v>10776</v>
      </c>
      <c r="B43" s="55" t="s">
        <v>119</v>
      </c>
      <c r="C43" s="56" t="s">
        <v>109</v>
      </c>
      <c r="D43" s="57">
        <v>9271801.47</v>
      </c>
      <c r="E43" s="57">
        <v>3197269.82</v>
      </c>
      <c r="F43" s="57">
        <v>6129594.96</v>
      </c>
      <c r="G43" s="57">
        <v>1103042.38</v>
      </c>
      <c r="H43" s="57">
        <v>1988074.37</v>
      </c>
      <c r="I43" s="57">
        <v>103855</v>
      </c>
      <c r="J43" s="58" t="s">
        <v>107</v>
      </c>
      <c r="K43" s="57">
        <v>494995.59</v>
      </c>
      <c r="L43" s="57">
        <v>3000000</v>
      </c>
      <c r="M43" s="58" t="s">
        <v>107</v>
      </c>
      <c r="N43" s="57">
        <v>14700</v>
      </c>
      <c r="O43" s="58" t="s">
        <v>107</v>
      </c>
      <c r="P43" s="57">
        <v>870812</v>
      </c>
      <c r="Q43" s="57">
        <v>1500000</v>
      </c>
      <c r="R43" s="57">
        <v>3525017.84</v>
      </c>
      <c r="S43" s="57">
        <v>527633.46</v>
      </c>
      <c r="T43" s="58" t="s">
        <v>107</v>
      </c>
      <c r="U43" s="58" t="s">
        <v>107</v>
      </c>
      <c r="V43" s="57">
        <v>100000</v>
      </c>
      <c r="W43" s="59">
        <v>31592366.09</v>
      </c>
    </row>
    <row r="44" spans="1:23" ht="12.75">
      <c r="A44" s="54">
        <v>10777</v>
      </c>
      <c r="B44" s="55" t="s">
        <v>120</v>
      </c>
      <c r="C44" s="56" t="s">
        <v>109</v>
      </c>
      <c r="D44" s="57">
        <v>21985725.84</v>
      </c>
      <c r="E44" s="57">
        <v>6610656.82</v>
      </c>
      <c r="F44" s="57">
        <v>10812239.22</v>
      </c>
      <c r="G44" s="57">
        <v>1319924.98</v>
      </c>
      <c r="H44" s="57">
        <v>4391865.92</v>
      </c>
      <c r="I44" s="57">
        <v>43986</v>
      </c>
      <c r="J44" s="58" t="s">
        <v>107</v>
      </c>
      <c r="K44" s="57">
        <v>592814.2</v>
      </c>
      <c r="L44" s="58" t="s">
        <v>107</v>
      </c>
      <c r="M44" s="58" t="s">
        <v>107</v>
      </c>
      <c r="N44" s="58">
        <v>16500</v>
      </c>
      <c r="O44" s="58" t="s">
        <v>107</v>
      </c>
      <c r="P44" s="57">
        <v>1065386</v>
      </c>
      <c r="Q44" s="58" t="s">
        <v>107</v>
      </c>
      <c r="R44" s="57">
        <v>2330915.28</v>
      </c>
      <c r="S44" s="57">
        <v>216566.32</v>
      </c>
      <c r="T44" s="58" t="s">
        <v>107</v>
      </c>
      <c r="U44" s="58" t="s">
        <v>107</v>
      </c>
      <c r="V44" s="57">
        <v>100000</v>
      </c>
      <c r="W44" s="59">
        <v>49167208.18</v>
      </c>
    </row>
    <row r="45" spans="1:23" ht="12.75">
      <c r="A45" s="54">
        <v>10778</v>
      </c>
      <c r="B45" s="55" t="s">
        <v>121</v>
      </c>
      <c r="C45" s="56" t="s">
        <v>109</v>
      </c>
      <c r="D45" s="57">
        <v>3161489.3</v>
      </c>
      <c r="E45" s="57">
        <v>637349.9</v>
      </c>
      <c r="F45" s="57">
        <v>2976378.14</v>
      </c>
      <c r="G45" s="57">
        <v>44105.28</v>
      </c>
      <c r="H45" s="57">
        <v>924014.8</v>
      </c>
      <c r="I45" s="57">
        <v>95020</v>
      </c>
      <c r="J45" s="58" t="s">
        <v>107</v>
      </c>
      <c r="K45" s="57">
        <v>287607.24</v>
      </c>
      <c r="L45" s="58" t="s">
        <v>107</v>
      </c>
      <c r="M45" s="58" t="s">
        <v>107</v>
      </c>
      <c r="N45" s="57">
        <v>20817</v>
      </c>
      <c r="O45" s="58" t="s">
        <v>107</v>
      </c>
      <c r="P45" s="57">
        <v>448376</v>
      </c>
      <c r="Q45" s="57">
        <v>2500000</v>
      </c>
      <c r="R45" s="57">
        <v>1239259.67</v>
      </c>
      <c r="S45" s="57">
        <v>158053.18</v>
      </c>
      <c r="T45" s="58" t="s">
        <v>107</v>
      </c>
      <c r="U45" s="58" t="s">
        <v>107</v>
      </c>
      <c r="V45" s="57">
        <v>100000</v>
      </c>
      <c r="W45" s="59">
        <v>12431064.99</v>
      </c>
    </row>
    <row r="46" spans="1:23" ht="12.75">
      <c r="A46" s="54">
        <v>10779</v>
      </c>
      <c r="B46" s="55" t="s">
        <v>122</v>
      </c>
      <c r="C46" s="56" t="s">
        <v>109</v>
      </c>
      <c r="D46" s="57">
        <v>11346818.16</v>
      </c>
      <c r="E46" s="57">
        <v>3483196.86</v>
      </c>
      <c r="F46" s="57">
        <v>7494694.43</v>
      </c>
      <c r="G46" s="57">
        <v>862363.11</v>
      </c>
      <c r="H46" s="57">
        <v>2447942.89</v>
      </c>
      <c r="I46" s="57">
        <v>407244</v>
      </c>
      <c r="J46" s="58" t="s">
        <v>107</v>
      </c>
      <c r="K46" s="57">
        <v>703390.51</v>
      </c>
      <c r="L46" s="58" t="s">
        <v>107</v>
      </c>
      <c r="M46" s="57">
        <v>6955.7</v>
      </c>
      <c r="N46" s="58" t="s">
        <v>107</v>
      </c>
      <c r="O46" s="58" t="s">
        <v>107</v>
      </c>
      <c r="P46" s="57">
        <v>1095330</v>
      </c>
      <c r="Q46" s="57">
        <v>1500000</v>
      </c>
      <c r="R46" s="57">
        <v>2744430.4</v>
      </c>
      <c r="S46" s="57">
        <v>1101474.3</v>
      </c>
      <c r="T46" s="58">
        <v>742.75</v>
      </c>
      <c r="U46" s="58" t="s">
        <v>107</v>
      </c>
      <c r="V46" s="57">
        <v>100000</v>
      </c>
      <c r="W46" s="59">
        <v>32934382.48</v>
      </c>
    </row>
    <row r="47" spans="1:23" ht="12.75">
      <c r="A47" s="54">
        <v>10780</v>
      </c>
      <c r="B47" s="55" t="s">
        <v>123</v>
      </c>
      <c r="C47" s="56" t="s">
        <v>109</v>
      </c>
      <c r="D47" s="57">
        <v>6669631.94</v>
      </c>
      <c r="E47" s="57">
        <v>2035674.8</v>
      </c>
      <c r="F47" s="57">
        <v>3815007.89</v>
      </c>
      <c r="G47" s="57">
        <v>267322.07</v>
      </c>
      <c r="H47" s="57">
        <v>1201877.64</v>
      </c>
      <c r="I47" s="57">
        <v>37952</v>
      </c>
      <c r="J47" s="58" t="s">
        <v>107</v>
      </c>
      <c r="K47" s="57">
        <v>280001.28</v>
      </c>
      <c r="L47" s="57">
        <v>3000000</v>
      </c>
      <c r="M47" s="57">
        <v>7668.95</v>
      </c>
      <c r="N47" s="57">
        <v>57332</v>
      </c>
      <c r="O47" s="58" t="s">
        <v>107</v>
      </c>
      <c r="P47" s="57">
        <v>598617</v>
      </c>
      <c r="Q47" s="57">
        <v>2500000</v>
      </c>
      <c r="R47" s="57">
        <v>2142793.05</v>
      </c>
      <c r="S47" s="57">
        <v>281522.08</v>
      </c>
      <c r="T47" s="58" t="s">
        <v>107</v>
      </c>
      <c r="U47" s="58" t="s">
        <v>107</v>
      </c>
      <c r="V47" s="57">
        <v>100000</v>
      </c>
      <c r="W47" s="59">
        <v>22861012.28</v>
      </c>
    </row>
    <row r="48" spans="1:23" ht="12.75">
      <c r="A48" s="54">
        <v>10781</v>
      </c>
      <c r="B48" s="55" t="s">
        <v>124</v>
      </c>
      <c r="C48" s="56" t="s">
        <v>109</v>
      </c>
      <c r="D48" s="57">
        <v>2041695.87</v>
      </c>
      <c r="E48" s="57">
        <v>1637957.88</v>
      </c>
      <c r="F48" s="57">
        <v>1925586.02</v>
      </c>
      <c r="G48" s="57">
        <v>502702.81</v>
      </c>
      <c r="H48" s="57">
        <v>565841.08</v>
      </c>
      <c r="I48" s="57">
        <v>78184</v>
      </c>
      <c r="J48" s="58" t="s">
        <v>107</v>
      </c>
      <c r="K48" s="57">
        <v>220164.87</v>
      </c>
      <c r="L48" s="57">
        <v>2000000</v>
      </c>
      <c r="M48" s="58" t="s">
        <v>107</v>
      </c>
      <c r="N48" s="57">
        <v>6960</v>
      </c>
      <c r="O48" s="58" t="s">
        <v>107</v>
      </c>
      <c r="P48" s="57">
        <v>427523</v>
      </c>
      <c r="Q48" s="57">
        <v>5000000</v>
      </c>
      <c r="R48" s="57">
        <v>1578726.33</v>
      </c>
      <c r="S48" s="57">
        <v>364990.66</v>
      </c>
      <c r="T48" s="58" t="s">
        <v>107</v>
      </c>
      <c r="U48" s="58" t="s">
        <v>107</v>
      </c>
      <c r="V48" s="57">
        <v>100000</v>
      </c>
      <c r="W48" s="59">
        <v>16327892.12</v>
      </c>
    </row>
    <row r="49" spans="1:23" ht="12.75">
      <c r="A49" s="179" t="s">
        <v>15</v>
      </c>
      <c r="B49" s="179"/>
      <c r="C49" s="46"/>
      <c r="D49" s="41">
        <f>SUM(D33:D48)</f>
        <v>203517835.98999998</v>
      </c>
      <c r="E49" s="41">
        <f aca="true" t="shared" si="3" ref="E49:W49">SUM(E33:E48)</f>
        <v>177127425.91</v>
      </c>
      <c r="F49" s="41">
        <f t="shared" si="3"/>
        <v>127270321.76999998</v>
      </c>
      <c r="G49" s="41">
        <f t="shared" si="3"/>
        <v>99872785.03999999</v>
      </c>
      <c r="H49" s="41">
        <f t="shared" si="3"/>
        <v>62260096.84</v>
      </c>
      <c r="I49" s="41">
        <f>SUM(I33:I48)</f>
        <v>4451902</v>
      </c>
      <c r="J49" s="41">
        <f>SUM(J33:J48)</f>
        <v>0</v>
      </c>
      <c r="K49" s="41">
        <f>SUM(K33:K48)</f>
        <v>8199453.100000001</v>
      </c>
      <c r="L49" s="41">
        <f>SUM(L33:L48)</f>
        <v>13000000</v>
      </c>
      <c r="M49" s="41">
        <f>SUM(M33:M48)</f>
        <v>574296.6299999999</v>
      </c>
      <c r="N49" s="41">
        <f t="shared" si="3"/>
        <v>4058297</v>
      </c>
      <c r="O49" s="41">
        <f t="shared" si="3"/>
        <v>17259981</v>
      </c>
      <c r="P49" s="41">
        <f t="shared" si="3"/>
        <v>16801167</v>
      </c>
      <c r="Q49" s="41">
        <f t="shared" si="3"/>
        <v>25500000</v>
      </c>
      <c r="R49" s="41">
        <f t="shared" si="3"/>
        <v>48381789.4</v>
      </c>
      <c r="S49" s="41">
        <f t="shared" si="3"/>
        <v>26087353.43</v>
      </c>
      <c r="T49" s="41">
        <f t="shared" si="3"/>
        <v>152916.88</v>
      </c>
      <c r="U49" s="41">
        <f t="shared" si="3"/>
        <v>0</v>
      </c>
      <c r="V49" s="41">
        <f t="shared" si="3"/>
        <v>1600000</v>
      </c>
      <c r="W49" s="41">
        <f t="shared" si="3"/>
        <v>817044795.8399999</v>
      </c>
    </row>
  </sheetData>
  <sheetProtection/>
  <mergeCells count="22">
    <mergeCell ref="B6:B8"/>
    <mergeCell ref="C6:C8"/>
    <mergeCell ref="D6:L6"/>
    <mergeCell ref="W6:W8"/>
    <mergeCell ref="X6:X8"/>
    <mergeCell ref="T6:U6"/>
    <mergeCell ref="A49:B49"/>
    <mergeCell ref="A28:U28"/>
    <mergeCell ref="A29:U29"/>
    <mergeCell ref="A30:A32"/>
    <mergeCell ref="B30:B32"/>
    <mergeCell ref="T30:U30"/>
    <mergeCell ref="W30:W31"/>
    <mergeCell ref="D30:K30"/>
    <mergeCell ref="C30:C32"/>
    <mergeCell ref="A25:B25"/>
    <mergeCell ref="A1:U1"/>
    <mergeCell ref="A2:U2"/>
    <mergeCell ref="A3:U3"/>
    <mergeCell ref="A4:U4"/>
    <mergeCell ref="A5:U5"/>
    <mergeCell ref="A6:A8"/>
  </mergeCells>
  <printOptions/>
  <pageMargins left="0.17" right="0.17" top="1" bottom="1" header="0.5" footer="0.5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AD49"/>
  <sheetViews>
    <sheetView tabSelected="1" zoomScale="80" zoomScaleNormal="80" zoomScalePageLayoutView="0" workbookViewId="0" topLeftCell="A1">
      <selection activeCell="AE27" sqref="AE27"/>
    </sheetView>
  </sheetViews>
  <sheetFormatPr defaultColWidth="30.8515625" defaultRowHeight="12.75"/>
  <cols>
    <col min="1" max="1" width="16.00390625" style="0" bestFit="1" customWidth="1"/>
    <col min="2" max="2" width="31.00390625" style="0" customWidth="1"/>
    <col min="3" max="3" width="15.57421875" style="0" hidden="1" customWidth="1"/>
    <col min="4" max="5" width="15.57421875" style="0" bestFit="1" customWidth="1"/>
    <col min="6" max="6" width="16.421875" style="0" bestFit="1" customWidth="1"/>
    <col min="7" max="7" width="14.28125" style="0" bestFit="1" customWidth="1"/>
    <col min="8" max="8" width="17.00390625" style="0" bestFit="1" customWidth="1"/>
    <col min="9" max="10" width="17.00390625" style="0" customWidth="1"/>
    <col min="11" max="11" width="13.57421875" style="0" bestFit="1" customWidth="1"/>
    <col min="12" max="13" width="14.57421875" style="0" customWidth="1"/>
    <col min="14" max="19" width="15.7109375" style="0" customWidth="1"/>
    <col min="20" max="20" width="19.00390625" style="0" customWidth="1"/>
    <col min="21" max="21" width="14.8515625" style="0" bestFit="1" customWidth="1"/>
    <col min="22" max="22" width="13.28125" style="0" customWidth="1"/>
    <col min="23" max="24" width="15.7109375" style="0" customWidth="1"/>
    <col min="25" max="25" width="15.57421875" style="0" bestFit="1" customWidth="1"/>
    <col min="26" max="28" width="15.57421875" style="0" customWidth="1"/>
    <col min="29" max="29" width="15.57421875" style="0" bestFit="1" customWidth="1"/>
    <col min="30" max="30" width="15.421875" style="0" customWidth="1"/>
  </cols>
  <sheetData>
    <row r="1" spans="1:24" ht="19.5" customHeight="1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30"/>
    </row>
    <row r="2" spans="1:24" ht="12.75" customHeight="1">
      <c r="A2" s="180" t="s">
        <v>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31"/>
    </row>
    <row r="3" spans="1:24" ht="12.75" customHeight="1">
      <c r="A3" s="180" t="s">
        <v>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31"/>
    </row>
    <row r="4" spans="1:24" ht="12.75" customHeight="1">
      <c r="A4" s="174" t="s">
        <v>595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31"/>
    </row>
    <row r="5" spans="1:24" ht="12.75">
      <c r="A5" s="181" t="s">
        <v>596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35"/>
    </row>
    <row r="6" spans="1:30" ht="48">
      <c r="A6" s="183" t="s">
        <v>4</v>
      </c>
      <c r="B6" s="183" t="s">
        <v>125</v>
      </c>
      <c r="C6" s="183" t="s">
        <v>126</v>
      </c>
      <c r="D6" s="187" t="s">
        <v>6</v>
      </c>
      <c r="E6" s="188"/>
      <c r="F6" s="188"/>
      <c r="G6" s="188"/>
      <c r="H6" s="188"/>
      <c r="I6" s="188"/>
      <c r="J6" s="188"/>
      <c r="K6" s="188"/>
      <c r="L6" s="189"/>
      <c r="M6" s="72"/>
      <c r="N6" s="73"/>
      <c r="O6" s="196" t="s">
        <v>7</v>
      </c>
      <c r="P6" s="197"/>
      <c r="Q6" s="131"/>
      <c r="R6" s="73" t="s">
        <v>9</v>
      </c>
      <c r="S6" s="73" t="s">
        <v>10</v>
      </c>
      <c r="T6" s="73" t="s">
        <v>11</v>
      </c>
      <c r="U6" s="73" t="s">
        <v>12</v>
      </c>
      <c r="V6" s="187" t="s">
        <v>13</v>
      </c>
      <c r="W6" s="189"/>
      <c r="X6" s="73" t="s">
        <v>14</v>
      </c>
      <c r="Y6" s="191" t="s">
        <v>566</v>
      </c>
      <c r="Z6" s="193" t="s">
        <v>572</v>
      </c>
      <c r="AA6" s="194"/>
      <c r="AB6" s="195"/>
      <c r="AC6" s="178" t="s">
        <v>15</v>
      </c>
      <c r="AD6" s="147" t="s">
        <v>128</v>
      </c>
    </row>
    <row r="7" spans="1:30" ht="67.5" customHeight="1">
      <c r="A7" s="184"/>
      <c r="B7" s="184"/>
      <c r="C7" s="184"/>
      <c r="D7" s="73" t="s">
        <v>16</v>
      </c>
      <c r="E7" s="73" t="s">
        <v>17</v>
      </c>
      <c r="F7" s="73" t="s">
        <v>18</v>
      </c>
      <c r="G7" s="73" t="s">
        <v>19</v>
      </c>
      <c r="H7" s="73" t="s">
        <v>20</v>
      </c>
      <c r="I7" s="73" t="s">
        <v>60</v>
      </c>
      <c r="J7" s="73" t="s">
        <v>564</v>
      </c>
      <c r="K7" s="73" t="s">
        <v>21</v>
      </c>
      <c r="L7" s="73" t="s">
        <v>127</v>
      </c>
      <c r="M7" s="73" t="s">
        <v>19</v>
      </c>
      <c r="N7" s="131" t="s">
        <v>563</v>
      </c>
      <c r="O7" s="73" t="s">
        <v>7</v>
      </c>
      <c r="P7" s="3" t="s">
        <v>562</v>
      </c>
      <c r="Q7" s="131" t="s">
        <v>8</v>
      </c>
      <c r="R7" s="73" t="s">
        <v>22</v>
      </c>
      <c r="S7" s="73" t="s">
        <v>10</v>
      </c>
      <c r="T7" s="73" t="s">
        <v>11</v>
      </c>
      <c r="U7" s="73" t="s">
        <v>12</v>
      </c>
      <c r="V7" s="73" t="s">
        <v>565</v>
      </c>
      <c r="W7" s="73" t="s">
        <v>24</v>
      </c>
      <c r="X7" s="73" t="s">
        <v>25</v>
      </c>
      <c r="Y7" s="200"/>
      <c r="Z7" s="150" t="s">
        <v>569</v>
      </c>
      <c r="AA7" s="150" t="s">
        <v>570</v>
      </c>
      <c r="AB7" s="150" t="s">
        <v>571</v>
      </c>
      <c r="AC7" s="178"/>
      <c r="AD7" s="147"/>
    </row>
    <row r="8" spans="1:30" ht="12.75">
      <c r="A8" s="185"/>
      <c r="B8" s="185"/>
      <c r="C8" s="185"/>
      <c r="D8" s="73" t="s">
        <v>26</v>
      </c>
      <c r="E8" s="73" t="s">
        <v>26</v>
      </c>
      <c r="F8" s="73" t="s">
        <v>26</v>
      </c>
      <c r="G8" s="73" t="s">
        <v>26</v>
      </c>
      <c r="H8" s="73" t="s">
        <v>26</v>
      </c>
      <c r="I8" s="73" t="s">
        <v>26</v>
      </c>
      <c r="J8" s="73" t="s">
        <v>26</v>
      </c>
      <c r="K8" s="73" t="s">
        <v>26</v>
      </c>
      <c r="L8" s="73" t="s">
        <v>26</v>
      </c>
      <c r="M8" s="73" t="s">
        <v>26</v>
      </c>
      <c r="N8" s="73" t="s">
        <v>26</v>
      </c>
      <c r="O8" s="73" t="s">
        <v>26</v>
      </c>
      <c r="P8" s="130" t="s">
        <v>26</v>
      </c>
      <c r="Q8" s="131" t="s">
        <v>26</v>
      </c>
      <c r="R8" s="73" t="s">
        <v>26</v>
      </c>
      <c r="S8" s="73" t="s">
        <v>26</v>
      </c>
      <c r="T8" s="73" t="s">
        <v>26</v>
      </c>
      <c r="U8" s="73" t="s">
        <v>26</v>
      </c>
      <c r="V8" s="73" t="s">
        <v>26</v>
      </c>
      <c r="W8" s="73" t="s">
        <v>26</v>
      </c>
      <c r="X8" s="73" t="s">
        <v>26</v>
      </c>
      <c r="Y8" s="146" t="s">
        <v>26</v>
      </c>
      <c r="Z8" s="150" t="s">
        <v>26</v>
      </c>
      <c r="AA8" s="150" t="s">
        <v>26</v>
      </c>
      <c r="AB8" s="150" t="s">
        <v>26</v>
      </c>
      <c r="AC8" s="178"/>
      <c r="AD8" s="147"/>
    </row>
    <row r="9" spans="1:30" ht="12.75">
      <c r="A9" s="54">
        <v>10660</v>
      </c>
      <c r="B9" s="55" t="s">
        <v>108</v>
      </c>
      <c r="C9" s="56" t="s">
        <v>109</v>
      </c>
      <c r="D9" s="1">
        <v>36758634.2</v>
      </c>
      <c r="E9" s="1">
        <v>125489285.04</v>
      </c>
      <c r="F9" s="1">
        <v>25026182.39</v>
      </c>
      <c r="G9" s="1">
        <v>36447684.12</v>
      </c>
      <c r="H9" s="1">
        <v>22375530.37</v>
      </c>
      <c r="I9" s="1">
        <v>827106.32</v>
      </c>
      <c r="J9" s="1">
        <v>50000</v>
      </c>
      <c r="K9" s="1">
        <v>985572.19</v>
      </c>
      <c r="L9" s="1">
        <v>13315259.47</v>
      </c>
      <c r="M9" s="1">
        <v>4724721.2</v>
      </c>
      <c r="N9" s="1">
        <v>1391761</v>
      </c>
      <c r="O9" s="1">
        <v>2446959</v>
      </c>
      <c r="P9" s="1">
        <v>5702749.1</v>
      </c>
      <c r="Q9" s="1">
        <v>14787757</v>
      </c>
      <c r="R9" s="1">
        <v>2051767</v>
      </c>
      <c r="S9" s="58"/>
      <c r="T9" s="57"/>
      <c r="U9" s="1">
        <v>11706262.59</v>
      </c>
      <c r="V9" s="1">
        <v>5485468.97</v>
      </c>
      <c r="W9" s="58"/>
      <c r="X9" s="1">
        <v>100000</v>
      </c>
      <c r="Y9" s="1">
        <v>581533.81</v>
      </c>
      <c r="Z9" s="1">
        <v>17934421</v>
      </c>
      <c r="AA9" s="1">
        <v>2014447.99</v>
      </c>
      <c r="AB9" s="1">
        <v>1345600</v>
      </c>
      <c r="AC9" s="4">
        <f aca="true" t="shared" si="0" ref="AC9:AC25">SUM(D9:Y9)</f>
        <v>310254233.77</v>
      </c>
      <c r="AD9" s="62">
        <f aca="true" t="shared" si="1" ref="AD9:AD25">+AC9-AC33</f>
        <v>24927505.76999998</v>
      </c>
    </row>
    <row r="10" spans="1:30" ht="12.75">
      <c r="A10" s="54">
        <v>10688</v>
      </c>
      <c r="B10" s="55" t="s">
        <v>110</v>
      </c>
      <c r="C10" s="56" t="s">
        <v>109</v>
      </c>
      <c r="D10" s="1">
        <v>15943115.77</v>
      </c>
      <c r="E10" s="1">
        <v>30471548.44</v>
      </c>
      <c r="F10" s="1">
        <v>6209626.22</v>
      </c>
      <c r="G10" s="1">
        <v>9714936.83</v>
      </c>
      <c r="H10" s="1">
        <v>8714088.53</v>
      </c>
      <c r="I10" s="1">
        <v>1980889.49</v>
      </c>
      <c r="J10" s="1">
        <v>0</v>
      </c>
      <c r="K10" s="1">
        <v>447893.94</v>
      </c>
      <c r="L10" s="1">
        <v>4048229.72</v>
      </c>
      <c r="M10" s="1">
        <v>845724.6</v>
      </c>
      <c r="N10" s="1">
        <v>300550</v>
      </c>
      <c r="O10" s="1">
        <v>387193</v>
      </c>
      <c r="P10" s="1">
        <v>224559.9</v>
      </c>
      <c r="Q10" s="1">
        <v>2582432</v>
      </c>
      <c r="R10" s="1">
        <v>1408631</v>
      </c>
      <c r="S10" s="58"/>
      <c r="T10" s="57"/>
      <c r="U10" s="1">
        <v>3313519.85</v>
      </c>
      <c r="V10" s="1">
        <v>869131.3</v>
      </c>
      <c r="W10" s="58"/>
      <c r="X10" s="1">
        <v>100000</v>
      </c>
      <c r="Y10" s="1">
        <v>209498.66</v>
      </c>
      <c r="Z10" s="1">
        <v>5568973</v>
      </c>
      <c r="AA10" s="1">
        <v>519096.4</v>
      </c>
      <c r="AB10" s="1">
        <v>313950</v>
      </c>
      <c r="AC10" s="4">
        <f t="shared" si="0"/>
        <v>87771569.24999997</v>
      </c>
      <c r="AD10" s="62">
        <f t="shared" si="1"/>
        <v>5335308.439999983</v>
      </c>
    </row>
    <row r="11" spans="1:30" ht="12.75">
      <c r="A11" s="54">
        <v>10768</v>
      </c>
      <c r="B11" s="55" t="s">
        <v>111</v>
      </c>
      <c r="C11" s="56" t="s">
        <v>109</v>
      </c>
      <c r="D11" s="1">
        <v>11196179.02</v>
      </c>
      <c r="E11" s="1">
        <v>4089075.18</v>
      </c>
      <c r="F11" s="1">
        <v>5544295.82</v>
      </c>
      <c r="G11" s="1">
        <v>537149.33</v>
      </c>
      <c r="H11" s="1">
        <v>2538534.84</v>
      </c>
      <c r="I11" s="1">
        <v>658829.62</v>
      </c>
      <c r="J11" s="1">
        <v>0</v>
      </c>
      <c r="K11" s="1">
        <v>215209.16</v>
      </c>
      <c r="L11" s="1">
        <v>0</v>
      </c>
      <c r="M11" s="1">
        <v>80247.85</v>
      </c>
      <c r="N11" s="1">
        <v>0</v>
      </c>
      <c r="O11" s="1">
        <v>67383.7</v>
      </c>
      <c r="P11" s="1">
        <v>57579.58</v>
      </c>
      <c r="Q11" s="1">
        <v>0</v>
      </c>
      <c r="R11" s="1">
        <v>991970</v>
      </c>
      <c r="S11" s="57"/>
      <c r="T11" s="57"/>
      <c r="U11" s="1">
        <v>839976.31</v>
      </c>
      <c r="V11" s="1">
        <v>121544.2</v>
      </c>
      <c r="W11" s="58"/>
      <c r="X11" s="1">
        <v>100000</v>
      </c>
      <c r="Y11" s="1">
        <v>8843.25</v>
      </c>
      <c r="Z11" s="1">
        <v>750940</v>
      </c>
      <c r="AA11" s="1">
        <v>68340.34</v>
      </c>
      <c r="AB11" s="1">
        <v>0</v>
      </c>
      <c r="AC11" s="4">
        <f t="shared" si="0"/>
        <v>27046817.859999996</v>
      </c>
      <c r="AD11" s="62">
        <f t="shared" si="1"/>
        <v>312389.15000000224</v>
      </c>
    </row>
    <row r="12" spans="1:30" ht="12.75">
      <c r="A12" s="54">
        <v>10769</v>
      </c>
      <c r="B12" s="55" t="s">
        <v>112</v>
      </c>
      <c r="C12" s="56" t="s">
        <v>109</v>
      </c>
      <c r="D12" s="1">
        <v>11555503.85</v>
      </c>
      <c r="E12" s="1">
        <v>4945600.39</v>
      </c>
      <c r="F12" s="1">
        <v>4108662.9</v>
      </c>
      <c r="G12" s="1">
        <v>678178.63</v>
      </c>
      <c r="H12" s="1">
        <v>2215112.2</v>
      </c>
      <c r="I12" s="1">
        <v>135336.53</v>
      </c>
      <c r="J12" s="1">
        <v>0</v>
      </c>
      <c r="K12" s="1">
        <v>205207.07</v>
      </c>
      <c r="L12" s="1">
        <v>0</v>
      </c>
      <c r="M12" s="1">
        <v>79659.44</v>
      </c>
      <c r="N12" s="1">
        <v>0</v>
      </c>
      <c r="O12" s="1">
        <v>49904.54</v>
      </c>
      <c r="P12" s="1">
        <v>500</v>
      </c>
      <c r="Q12" s="1">
        <v>0</v>
      </c>
      <c r="R12" s="1">
        <v>761169</v>
      </c>
      <c r="S12" s="57"/>
      <c r="T12" s="57"/>
      <c r="U12" s="1">
        <v>296527.43</v>
      </c>
      <c r="V12" s="1">
        <v>76516.07</v>
      </c>
      <c r="W12" s="58"/>
      <c r="X12" s="1">
        <v>100000</v>
      </c>
      <c r="Y12" s="1">
        <v>7218.26</v>
      </c>
      <c r="Z12" s="1">
        <v>588402</v>
      </c>
      <c r="AA12" s="1">
        <v>102310.16</v>
      </c>
      <c r="AB12" s="1">
        <v>0</v>
      </c>
      <c r="AC12" s="4">
        <f t="shared" si="0"/>
        <v>25215096.31</v>
      </c>
      <c r="AD12" s="62">
        <f t="shared" si="1"/>
        <v>1132045.7199999988</v>
      </c>
    </row>
    <row r="13" spans="1:30" ht="15.75" customHeight="1">
      <c r="A13" s="54">
        <v>10770</v>
      </c>
      <c r="B13" s="55" t="s">
        <v>113</v>
      </c>
      <c r="C13" s="56" t="s">
        <v>109</v>
      </c>
      <c r="D13" s="1">
        <v>10059590.56</v>
      </c>
      <c r="E13" s="1">
        <v>5171626.76</v>
      </c>
      <c r="F13" s="1">
        <v>5824883.82</v>
      </c>
      <c r="G13" s="1">
        <v>583467</v>
      </c>
      <c r="H13" s="1">
        <v>3691439.91</v>
      </c>
      <c r="I13" s="1">
        <v>380879.03</v>
      </c>
      <c r="J13" s="1">
        <v>0</v>
      </c>
      <c r="K13" s="1">
        <v>217139.88</v>
      </c>
      <c r="L13" s="1">
        <v>0</v>
      </c>
      <c r="M13" s="1">
        <v>24521.8</v>
      </c>
      <c r="N13" s="1">
        <v>0</v>
      </c>
      <c r="O13" s="1">
        <v>98005.7</v>
      </c>
      <c r="P13" s="1">
        <v>24223.2</v>
      </c>
      <c r="Q13" s="1">
        <v>0</v>
      </c>
      <c r="R13" s="1">
        <v>698075</v>
      </c>
      <c r="S13" s="57"/>
      <c r="T13" s="57"/>
      <c r="U13" s="1">
        <v>267945.04</v>
      </c>
      <c r="V13" s="1">
        <v>21301.7</v>
      </c>
      <c r="W13" s="58"/>
      <c r="X13" s="1">
        <v>100000</v>
      </c>
      <c r="Y13" s="1">
        <v>18647.71</v>
      </c>
      <c r="Z13" s="1">
        <v>555396</v>
      </c>
      <c r="AA13" s="1">
        <v>9110</v>
      </c>
      <c r="AB13" s="1">
        <v>0</v>
      </c>
      <c r="AC13" s="4">
        <f t="shared" si="0"/>
        <v>27181747.11</v>
      </c>
      <c r="AD13" s="62">
        <f t="shared" si="1"/>
        <v>604081.450000003</v>
      </c>
    </row>
    <row r="14" spans="1:30" ht="12.75">
      <c r="A14" s="54">
        <v>10771</v>
      </c>
      <c r="B14" s="55" t="s">
        <v>114</v>
      </c>
      <c r="C14" s="56" t="s">
        <v>109</v>
      </c>
      <c r="D14" s="1">
        <v>7045105.72</v>
      </c>
      <c r="E14" s="1">
        <v>1433877.09</v>
      </c>
      <c r="F14" s="1">
        <v>3464078.34</v>
      </c>
      <c r="G14" s="1">
        <v>311714.05</v>
      </c>
      <c r="H14" s="1">
        <v>1454983.26</v>
      </c>
      <c r="I14" s="1">
        <v>134743.5</v>
      </c>
      <c r="J14" s="1">
        <v>0</v>
      </c>
      <c r="K14" s="1">
        <v>202150.52</v>
      </c>
      <c r="L14" s="1">
        <v>2500000</v>
      </c>
      <c r="M14" s="1">
        <v>33645.47</v>
      </c>
      <c r="N14" s="1">
        <v>0</v>
      </c>
      <c r="O14" s="1">
        <v>8616</v>
      </c>
      <c r="P14" s="1">
        <v>6989.58</v>
      </c>
      <c r="Q14" s="1">
        <v>0</v>
      </c>
      <c r="R14" s="1">
        <v>658986</v>
      </c>
      <c r="S14" s="57"/>
      <c r="T14" s="57"/>
      <c r="U14" s="1">
        <v>221418.92</v>
      </c>
      <c r="V14" s="1">
        <v>29387.5</v>
      </c>
      <c r="W14" s="58"/>
      <c r="X14" s="1">
        <v>100000</v>
      </c>
      <c r="Y14" s="1">
        <v>531.44</v>
      </c>
      <c r="Z14" s="1">
        <v>345525</v>
      </c>
      <c r="AA14" s="1">
        <v>31112.25</v>
      </c>
      <c r="AB14" s="1">
        <v>0</v>
      </c>
      <c r="AC14" s="4">
        <f t="shared" si="0"/>
        <v>17606227.390000004</v>
      </c>
      <c r="AD14" s="62">
        <f t="shared" si="1"/>
        <v>524087.5000000037</v>
      </c>
    </row>
    <row r="15" spans="1:30" ht="12.75">
      <c r="A15" s="54">
        <v>10772</v>
      </c>
      <c r="B15" s="55" t="s">
        <v>115</v>
      </c>
      <c r="C15" s="56" t="s">
        <v>109</v>
      </c>
      <c r="D15" s="1">
        <v>21579252.12</v>
      </c>
      <c r="E15" s="1">
        <v>8996973.73</v>
      </c>
      <c r="F15" s="1">
        <v>10747861.49</v>
      </c>
      <c r="G15" s="1">
        <v>1160029.75</v>
      </c>
      <c r="H15" s="1">
        <v>4429032.54</v>
      </c>
      <c r="I15" s="1">
        <v>155148.66</v>
      </c>
      <c r="J15" s="1">
        <v>0</v>
      </c>
      <c r="K15" s="1">
        <v>454879.11</v>
      </c>
      <c r="L15" s="1">
        <v>0</v>
      </c>
      <c r="M15" s="1">
        <v>100588</v>
      </c>
      <c r="N15" s="1">
        <v>0</v>
      </c>
      <c r="O15" s="1">
        <v>111559.7</v>
      </c>
      <c r="P15" s="1">
        <v>71859.6</v>
      </c>
      <c r="Q15" s="1">
        <v>0</v>
      </c>
      <c r="R15" s="1">
        <v>1250384</v>
      </c>
      <c r="S15" s="58"/>
      <c r="T15" s="57"/>
      <c r="U15" s="1">
        <v>252320.75</v>
      </c>
      <c r="V15" s="1">
        <v>109531.4</v>
      </c>
      <c r="W15" s="58"/>
      <c r="X15" s="1">
        <v>100000</v>
      </c>
      <c r="Y15" s="1">
        <v>27097.43</v>
      </c>
      <c r="Z15" s="1">
        <v>1006904</v>
      </c>
      <c r="AA15" s="1">
        <v>228322.3</v>
      </c>
      <c r="AB15" s="1">
        <v>0</v>
      </c>
      <c r="AC15" s="4">
        <f t="shared" si="0"/>
        <v>49546518.28</v>
      </c>
      <c r="AD15" s="62">
        <f t="shared" si="1"/>
        <v>1119538.700000003</v>
      </c>
    </row>
    <row r="16" spans="1:30" ht="12.75">
      <c r="A16" s="54">
        <v>10773</v>
      </c>
      <c r="B16" s="55" t="s">
        <v>116</v>
      </c>
      <c r="C16" s="56" t="s">
        <v>109</v>
      </c>
      <c r="D16" s="1">
        <v>11888725.62</v>
      </c>
      <c r="E16" s="1">
        <v>5241462.96</v>
      </c>
      <c r="F16" s="1">
        <v>5390030.64</v>
      </c>
      <c r="G16" s="1">
        <v>376001.18</v>
      </c>
      <c r="H16" s="1">
        <v>1946872.22</v>
      </c>
      <c r="I16" s="1">
        <v>210570.5</v>
      </c>
      <c r="J16" s="1">
        <v>0</v>
      </c>
      <c r="K16" s="1">
        <v>216051.51</v>
      </c>
      <c r="L16" s="1">
        <v>1000000</v>
      </c>
      <c r="M16" s="1">
        <v>24951.3</v>
      </c>
      <c r="N16" s="1">
        <v>0</v>
      </c>
      <c r="O16" s="1">
        <v>41091.7</v>
      </c>
      <c r="P16" s="1">
        <v>7051.7</v>
      </c>
      <c r="Q16" s="1">
        <v>0</v>
      </c>
      <c r="R16" s="1">
        <v>815555</v>
      </c>
      <c r="S16" s="57"/>
      <c r="T16" s="57"/>
      <c r="U16" s="1">
        <v>442711.71</v>
      </c>
      <c r="V16" s="1">
        <v>37620.66</v>
      </c>
      <c r="W16" s="58"/>
      <c r="X16" s="1">
        <v>100000</v>
      </c>
      <c r="Y16" s="1">
        <v>199.8</v>
      </c>
      <c r="Z16" s="1">
        <v>630899</v>
      </c>
      <c r="AA16" s="1">
        <v>38124.24</v>
      </c>
      <c r="AB16" s="1">
        <v>0</v>
      </c>
      <c r="AC16" s="4">
        <f t="shared" si="0"/>
        <v>27738896.5</v>
      </c>
      <c r="AD16" s="62">
        <f t="shared" si="1"/>
        <v>669937.6499999985</v>
      </c>
    </row>
    <row r="17" spans="1:30" ht="12.75">
      <c r="A17" s="54">
        <v>10774</v>
      </c>
      <c r="B17" s="55" t="s">
        <v>117</v>
      </c>
      <c r="C17" s="56" t="s">
        <v>109</v>
      </c>
      <c r="D17" s="1">
        <v>13721892.82</v>
      </c>
      <c r="E17" s="1">
        <v>5042370.16</v>
      </c>
      <c r="F17" s="1">
        <v>5499466.8</v>
      </c>
      <c r="G17" s="1">
        <v>649763.69</v>
      </c>
      <c r="H17" s="1">
        <v>2263576.22</v>
      </c>
      <c r="I17" s="1">
        <v>111762.16</v>
      </c>
      <c r="J17" s="1">
        <v>0</v>
      </c>
      <c r="K17" s="1">
        <v>247750.35</v>
      </c>
      <c r="L17" s="1">
        <v>0</v>
      </c>
      <c r="M17" s="1">
        <v>90376.51</v>
      </c>
      <c r="N17" s="1">
        <v>0</v>
      </c>
      <c r="O17" s="1">
        <v>127587.7</v>
      </c>
      <c r="P17" s="1">
        <v>37104.5</v>
      </c>
      <c r="Q17" s="1">
        <v>0</v>
      </c>
      <c r="R17" s="1">
        <v>1011151</v>
      </c>
      <c r="S17" s="57"/>
      <c r="T17" s="57"/>
      <c r="U17" s="1">
        <v>526275.84</v>
      </c>
      <c r="V17" s="1">
        <v>0</v>
      </c>
      <c r="W17" s="58"/>
      <c r="X17" s="1">
        <v>100000</v>
      </c>
      <c r="Y17" s="1">
        <v>45</v>
      </c>
      <c r="Z17" s="1">
        <v>621512</v>
      </c>
      <c r="AA17" s="1">
        <v>42213.71</v>
      </c>
      <c r="AB17" s="1">
        <v>0</v>
      </c>
      <c r="AC17" s="4">
        <f t="shared" si="0"/>
        <v>29429122.750000004</v>
      </c>
      <c r="AD17" s="62">
        <f t="shared" si="1"/>
        <v>273335.83000000194</v>
      </c>
    </row>
    <row r="18" spans="1:30" ht="12.75">
      <c r="A18" s="54">
        <v>10775</v>
      </c>
      <c r="B18" s="55" t="s">
        <v>118</v>
      </c>
      <c r="C18" s="56" t="s">
        <v>109</v>
      </c>
      <c r="D18" s="1">
        <v>10270655.45</v>
      </c>
      <c r="E18" s="1">
        <v>3345436.08</v>
      </c>
      <c r="F18" s="1">
        <v>3917012.38</v>
      </c>
      <c r="G18" s="1">
        <v>798982.8</v>
      </c>
      <c r="H18" s="1">
        <v>1940705.72</v>
      </c>
      <c r="I18" s="1">
        <v>376372.5</v>
      </c>
      <c r="J18" s="1">
        <v>0</v>
      </c>
      <c r="K18" s="1">
        <v>478946.31</v>
      </c>
      <c r="L18" s="1">
        <v>0</v>
      </c>
      <c r="M18" s="1">
        <v>125546.9</v>
      </c>
      <c r="N18" s="1">
        <v>0</v>
      </c>
      <c r="O18" s="1">
        <v>60785.7</v>
      </c>
      <c r="P18" s="1">
        <v>0</v>
      </c>
      <c r="Q18" s="1">
        <v>0</v>
      </c>
      <c r="R18" s="1">
        <v>715206</v>
      </c>
      <c r="S18" s="57"/>
      <c r="T18" s="57"/>
      <c r="U18" s="1">
        <v>464791.48</v>
      </c>
      <c r="V18" s="1">
        <v>133439.54</v>
      </c>
      <c r="W18" s="58"/>
      <c r="X18" s="1">
        <v>100000</v>
      </c>
      <c r="Y18" s="1">
        <v>9505.02</v>
      </c>
      <c r="Z18" s="1">
        <v>720824</v>
      </c>
      <c r="AA18" s="1">
        <v>67347.48</v>
      </c>
      <c r="AB18" s="1">
        <v>0</v>
      </c>
      <c r="AC18" s="4">
        <f t="shared" si="0"/>
        <v>22737385.879999995</v>
      </c>
      <c r="AD18" s="62">
        <f t="shared" si="1"/>
        <v>318064.2400000021</v>
      </c>
    </row>
    <row r="19" spans="1:30" ht="12.75">
      <c r="A19" s="54">
        <v>10776</v>
      </c>
      <c r="B19" s="55" t="s">
        <v>119</v>
      </c>
      <c r="C19" s="56" t="s">
        <v>109</v>
      </c>
      <c r="D19" s="1">
        <v>12450548.36</v>
      </c>
      <c r="E19" s="1">
        <v>3748753.14</v>
      </c>
      <c r="F19" s="1">
        <v>5307613.23</v>
      </c>
      <c r="G19" s="1">
        <v>1214032.95</v>
      </c>
      <c r="H19" s="1">
        <v>1986398.37</v>
      </c>
      <c r="I19" s="1">
        <v>82631.5</v>
      </c>
      <c r="J19" s="1">
        <v>0</v>
      </c>
      <c r="K19" s="1">
        <v>510489.65</v>
      </c>
      <c r="L19" s="1">
        <v>0</v>
      </c>
      <c r="M19" s="1">
        <v>11472.4</v>
      </c>
      <c r="N19" s="1">
        <v>0</v>
      </c>
      <c r="O19" s="1">
        <v>95377.7</v>
      </c>
      <c r="P19" s="1">
        <v>110229.14</v>
      </c>
      <c r="Q19" s="1">
        <v>0</v>
      </c>
      <c r="R19" s="1">
        <v>738480</v>
      </c>
      <c r="S19" s="57"/>
      <c r="T19" s="57"/>
      <c r="U19" s="1">
        <v>345553.89</v>
      </c>
      <c r="V19" s="1">
        <v>106252.79</v>
      </c>
      <c r="W19" s="58"/>
      <c r="X19" s="1">
        <v>100000</v>
      </c>
      <c r="Y19" s="1">
        <v>2913.3</v>
      </c>
      <c r="Z19" s="1">
        <v>536960</v>
      </c>
      <c r="AA19" s="1">
        <v>3296</v>
      </c>
      <c r="AB19" s="1">
        <v>0</v>
      </c>
      <c r="AC19" s="4">
        <f t="shared" si="0"/>
        <v>26810746.419999998</v>
      </c>
      <c r="AD19" s="62">
        <f t="shared" si="1"/>
        <v>206102.5399999991</v>
      </c>
    </row>
    <row r="20" spans="1:30" ht="12.75">
      <c r="A20" s="54">
        <v>10777</v>
      </c>
      <c r="B20" s="55" t="s">
        <v>120</v>
      </c>
      <c r="C20" s="56" t="s">
        <v>109</v>
      </c>
      <c r="D20" s="1">
        <v>22713116.59</v>
      </c>
      <c r="E20" s="1">
        <v>7753465.58</v>
      </c>
      <c r="F20" s="1">
        <v>9164899.3</v>
      </c>
      <c r="G20" s="1">
        <v>1275592.3</v>
      </c>
      <c r="H20" s="1">
        <v>3430661.56</v>
      </c>
      <c r="I20" s="1">
        <v>228934</v>
      </c>
      <c r="J20" s="1">
        <v>0</v>
      </c>
      <c r="K20" s="1">
        <v>392350.7</v>
      </c>
      <c r="L20" s="1">
        <v>0</v>
      </c>
      <c r="M20" s="1">
        <v>107590.65</v>
      </c>
      <c r="N20" s="1">
        <v>0</v>
      </c>
      <c r="O20" s="1">
        <v>54292.7</v>
      </c>
      <c r="P20" s="1">
        <v>675</v>
      </c>
      <c r="Q20" s="1">
        <v>0</v>
      </c>
      <c r="R20" s="1">
        <v>1009086</v>
      </c>
      <c r="S20" s="58"/>
      <c r="T20" s="57"/>
      <c r="U20" s="1">
        <v>192135.79</v>
      </c>
      <c r="V20" s="1">
        <v>145622.35</v>
      </c>
      <c r="W20" s="58"/>
      <c r="X20" s="1">
        <v>100000</v>
      </c>
      <c r="Y20" s="1">
        <v>15350.62</v>
      </c>
      <c r="Z20" s="1">
        <v>846807</v>
      </c>
      <c r="AA20" s="1">
        <v>3540</v>
      </c>
      <c r="AB20" s="1">
        <v>0</v>
      </c>
      <c r="AC20" s="4">
        <f t="shared" si="0"/>
        <v>46583773.14</v>
      </c>
      <c r="AD20" s="62">
        <f t="shared" si="1"/>
        <v>620055.9199999943</v>
      </c>
    </row>
    <row r="21" spans="1:30" ht="12.75">
      <c r="A21" s="54">
        <v>10778</v>
      </c>
      <c r="B21" s="55" t="s">
        <v>121</v>
      </c>
      <c r="C21" s="56" t="s">
        <v>109</v>
      </c>
      <c r="D21" s="1">
        <v>6511164.56</v>
      </c>
      <c r="E21" s="1">
        <v>1976869.72</v>
      </c>
      <c r="F21" s="1">
        <v>2639169.35</v>
      </c>
      <c r="G21" s="1">
        <v>176253.25</v>
      </c>
      <c r="H21" s="1">
        <v>932897.91</v>
      </c>
      <c r="I21" s="1">
        <v>175713</v>
      </c>
      <c r="J21" s="1">
        <v>0</v>
      </c>
      <c r="K21" s="1">
        <v>201884.78</v>
      </c>
      <c r="L21" s="1">
        <v>1371966.76</v>
      </c>
      <c r="M21" s="1">
        <v>13749.55</v>
      </c>
      <c r="N21" s="1">
        <v>0</v>
      </c>
      <c r="O21" s="1">
        <v>42017.7</v>
      </c>
      <c r="P21" s="1">
        <v>0</v>
      </c>
      <c r="Q21" s="1">
        <v>0</v>
      </c>
      <c r="R21" s="1">
        <v>414956</v>
      </c>
      <c r="S21" s="57"/>
      <c r="T21" s="57"/>
      <c r="U21" s="1">
        <v>153143.69</v>
      </c>
      <c r="V21" s="1">
        <v>5330.1</v>
      </c>
      <c r="W21" s="58"/>
      <c r="X21" s="1">
        <v>100000</v>
      </c>
      <c r="Y21" s="1">
        <v>0</v>
      </c>
      <c r="Z21" s="1">
        <v>287521</v>
      </c>
      <c r="AA21" s="1">
        <v>15993.3</v>
      </c>
      <c r="AB21" s="1">
        <v>0</v>
      </c>
      <c r="AC21" s="4">
        <f t="shared" si="0"/>
        <v>14715116.369999997</v>
      </c>
      <c r="AD21" s="62">
        <f t="shared" si="1"/>
        <v>105866.25</v>
      </c>
    </row>
    <row r="22" spans="1:30" ht="12.75">
      <c r="A22" s="54">
        <v>10779</v>
      </c>
      <c r="B22" s="55" t="s">
        <v>122</v>
      </c>
      <c r="C22" s="56" t="s">
        <v>109</v>
      </c>
      <c r="D22" s="1">
        <v>14893170.15</v>
      </c>
      <c r="E22" s="1">
        <v>6133547.93</v>
      </c>
      <c r="F22" s="1">
        <v>6427970.86</v>
      </c>
      <c r="G22" s="1">
        <v>806655.52</v>
      </c>
      <c r="H22" s="1">
        <v>2473746.99</v>
      </c>
      <c r="I22" s="1">
        <v>319964.5</v>
      </c>
      <c r="J22" s="1">
        <v>10000</v>
      </c>
      <c r="K22" s="1">
        <v>412424.25</v>
      </c>
      <c r="L22" s="1">
        <v>0</v>
      </c>
      <c r="M22" s="1">
        <v>52068.97</v>
      </c>
      <c r="N22" s="1">
        <v>0</v>
      </c>
      <c r="O22" s="1">
        <v>32296</v>
      </c>
      <c r="P22" s="1">
        <v>43585.96</v>
      </c>
      <c r="Q22" s="1">
        <v>0</v>
      </c>
      <c r="R22" s="1">
        <v>975769</v>
      </c>
      <c r="S22" s="57"/>
      <c r="T22" s="57"/>
      <c r="U22" s="1">
        <v>697930.36</v>
      </c>
      <c r="V22" s="1">
        <v>77455.97</v>
      </c>
      <c r="W22" s="58"/>
      <c r="X22" s="1">
        <v>100000</v>
      </c>
      <c r="Y22" s="1">
        <v>6029.77</v>
      </c>
      <c r="Z22" s="1">
        <v>579060</v>
      </c>
      <c r="AA22" s="1">
        <v>62963.91</v>
      </c>
      <c r="AB22" s="1">
        <v>0</v>
      </c>
      <c r="AC22" s="4">
        <f t="shared" si="0"/>
        <v>33462616.229999993</v>
      </c>
      <c r="AD22" s="62">
        <f t="shared" si="1"/>
        <v>496198.37999999896</v>
      </c>
    </row>
    <row r="23" spans="1:30" ht="12.75">
      <c r="A23" s="54">
        <v>10780</v>
      </c>
      <c r="B23" s="55" t="s">
        <v>123</v>
      </c>
      <c r="C23" s="56" t="s">
        <v>109</v>
      </c>
      <c r="D23" s="1">
        <v>7496079.39</v>
      </c>
      <c r="E23" s="1">
        <v>2772374.94</v>
      </c>
      <c r="F23" s="1">
        <v>2805968.32</v>
      </c>
      <c r="G23" s="1">
        <v>222238.81</v>
      </c>
      <c r="H23" s="1">
        <v>1199398.1</v>
      </c>
      <c r="I23" s="1">
        <v>92354</v>
      </c>
      <c r="J23" s="1">
        <v>0</v>
      </c>
      <c r="K23" s="1">
        <v>317900.04</v>
      </c>
      <c r="L23" s="1">
        <v>0</v>
      </c>
      <c r="M23" s="1">
        <v>9079.38</v>
      </c>
      <c r="N23" s="1">
        <v>0</v>
      </c>
      <c r="O23" s="1">
        <v>56758.7</v>
      </c>
      <c r="P23" s="1">
        <v>13933.67</v>
      </c>
      <c r="Q23" s="1">
        <v>0</v>
      </c>
      <c r="R23" s="1">
        <v>571715</v>
      </c>
      <c r="S23" s="57"/>
      <c r="T23" s="57"/>
      <c r="U23" s="1">
        <v>233435.27</v>
      </c>
      <c r="V23" s="1">
        <v>10911.4</v>
      </c>
      <c r="W23" s="58"/>
      <c r="X23" s="1">
        <v>100000</v>
      </c>
      <c r="Y23" s="1">
        <v>12914.14</v>
      </c>
      <c r="Z23" s="1">
        <v>370859</v>
      </c>
      <c r="AA23" s="1">
        <v>24550.73</v>
      </c>
      <c r="AB23" s="1">
        <v>0</v>
      </c>
      <c r="AC23" s="4">
        <f t="shared" si="0"/>
        <v>15915061.16</v>
      </c>
      <c r="AD23" s="62">
        <f t="shared" si="1"/>
        <v>1892468.990000002</v>
      </c>
    </row>
    <row r="24" spans="1:30" ht="12.75">
      <c r="A24" s="54">
        <v>10781</v>
      </c>
      <c r="B24" s="55" t="s">
        <v>124</v>
      </c>
      <c r="C24" s="56" t="s">
        <v>109</v>
      </c>
      <c r="D24" s="1">
        <v>1326485.08</v>
      </c>
      <c r="E24" s="1">
        <v>2049988.13</v>
      </c>
      <c r="F24" s="1">
        <v>1042594.6</v>
      </c>
      <c r="G24" s="1">
        <v>603126.98</v>
      </c>
      <c r="H24" s="1">
        <v>579558.96</v>
      </c>
      <c r="I24" s="1">
        <v>80131.5</v>
      </c>
      <c r="J24" s="1">
        <v>0</v>
      </c>
      <c r="K24" s="1">
        <v>226508.21</v>
      </c>
      <c r="L24" s="1">
        <v>6355342.25</v>
      </c>
      <c r="M24" s="1">
        <v>50616.1</v>
      </c>
      <c r="N24" s="1">
        <v>0</v>
      </c>
      <c r="O24" s="1">
        <v>8217</v>
      </c>
      <c r="P24" s="1">
        <v>30834.2</v>
      </c>
      <c r="Q24" s="1">
        <v>0</v>
      </c>
      <c r="R24" s="1">
        <v>344444</v>
      </c>
      <c r="S24" s="57"/>
      <c r="T24" s="57"/>
      <c r="U24" s="1">
        <v>533797.38</v>
      </c>
      <c r="V24" s="1">
        <v>67546.73</v>
      </c>
      <c r="W24" s="58"/>
      <c r="X24" s="1">
        <v>100000</v>
      </c>
      <c r="Y24" s="1">
        <v>0</v>
      </c>
      <c r="Z24" s="1">
        <v>308975</v>
      </c>
      <c r="AA24" s="1">
        <v>38644.81</v>
      </c>
      <c r="AB24" s="1">
        <v>0</v>
      </c>
      <c r="AC24" s="4">
        <f t="shared" si="0"/>
        <v>13399191.12</v>
      </c>
      <c r="AD24" s="62">
        <f t="shared" si="1"/>
        <v>1332969.9799999986</v>
      </c>
    </row>
    <row r="25" spans="1:30" ht="12.75">
      <c r="A25" s="179" t="s">
        <v>15</v>
      </c>
      <c r="B25" s="179"/>
      <c r="C25" s="41">
        <f>SUM(C10:C24)</f>
        <v>0</v>
      </c>
      <c r="D25" s="41">
        <f aca="true" t="shared" si="2" ref="D25:AB25">SUM(D9:D24)</f>
        <v>215409219.26000002</v>
      </c>
      <c r="E25" s="41">
        <f t="shared" si="2"/>
        <v>218662255.27</v>
      </c>
      <c r="F25" s="41">
        <f t="shared" si="2"/>
        <v>103120316.45999998</v>
      </c>
      <c r="G25" s="41">
        <f t="shared" si="2"/>
        <v>55555807.18999999</v>
      </c>
      <c r="H25" s="41">
        <f t="shared" si="2"/>
        <v>62172537.69999999</v>
      </c>
      <c r="I25" s="41">
        <f t="shared" si="2"/>
        <v>5951366.8100000005</v>
      </c>
      <c r="J25" s="41">
        <f t="shared" si="2"/>
        <v>60000</v>
      </c>
      <c r="K25" s="41">
        <f t="shared" si="2"/>
        <v>5732357.67</v>
      </c>
      <c r="L25" s="41">
        <f t="shared" si="2"/>
        <v>28590798.200000003</v>
      </c>
      <c r="M25" s="41">
        <f t="shared" si="2"/>
        <v>6374560.119999999</v>
      </c>
      <c r="N25" s="41">
        <f t="shared" si="2"/>
        <v>1692311</v>
      </c>
      <c r="O25" s="41">
        <f t="shared" si="2"/>
        <v>3688046.540000002</v>
      </c>
      <c r="P25" s="41">
        <f t="shared" si="2"/>
        <v>6331875.13</v>
      </c>
      <c r="Q25" s="41">
        <f t="shared" si="2"/>
        <v>17370189</v>
      </c>
      <c r="R25" s="41">
        <f t="shared" si="2"/>
        <v>14417344</v>
      </c>
      <c r="S25" s="41">
        <f t="shared" si="2"/>
        <v>0</v>
      </c>
      <c r="T25" s="41">
        <f t="shared" si="2"/>
        <v>0</v>
      </c>
      <c r="U25" s="41">
        <f t="shared" si="2"/>
        <v>20487746.3</v>
      </c>
      <c r="V25" s="41">
        <f t="shared" si="2"/>
        <v>7297060.680000001</v>
      </c>
      <c r="W25" s="41">
        <f t="shared" si="2"/>
        <v>0</v>
      </c>
      <c r="X25" s="41">
        <f t="shared" si="2"/>
        <v>1600000</v>
      </c>
      <c r="Y25" s="41">
        <f t="shared" si="2"/>
        <v>900328.2100000002</v>
      </c>
      <c r="Z25" s="41">
        <f t="shared" si="2"/>
        <v>31653978</v>
      </c>
      <c r="AA25" s="41">
        <f t="shared" si="2"/>
        <v>3269413.62</v>
      </c>
      <c r="AB25" s="41">
        <f t="shared" si="2"/>
        <v>1659550</v>
      </c>
      <c r="AC25" s="4">
        <f t="shared" si="0"/>
        <v>775414119.5399997</v>
      </c>
      <c r="AD25" s="45">
        <f t="shared" si="1"/>
        <v>39869956.50999987</v>
      </c>
    </row>
    <row r="26" spans="1:30" ht="12.75">
      <c r="A26" s="44"/>
      <c r="B26" s="47" t="s">
        <v>106</v>
      </c>
      <c r="C26" s="44"/>
      <c r="D26" s="48">
        <f>+D25-D49</f>
        <v>-9247019.25</v>
      </c>
      <c r="E26" s="48">
        <f aca="true" t="shared" si="3" ref="E26:W26">+E25-E49</f>
        <v>42099862.14999992</v>
      </c>
      <c r="F26" s="48">
        <f t="shared" si="3"/>
        <v>5940</v>
      </c>
      <c r="G26" s="48">
        <f t="shared" si="3"/>
        <v>4293735.399999991</v>
      </c>
      <c r="H26" s="48">
        <f t="shared" si="3"/>
        <v>0</v>
      </c>
      <c r="I26" s="48">
        <f>+I25-I49</f>
        <v>56950</v>
      </c>
      <c r="J26" s="48">
        <f>+J25-J49</f>
        <v>10000</v>
      </c>
      <c r="K26" s="48">
        <f>+K25-K49</f>
        <v>0</v>
      </c>
      <c r="L26" s="48">
        <f t="shared" si="3"/>
        <v>0</v>
      </c>
      <c r="M26" s="48">
        <f>+M25-M49</f>
        <v>0</v>
      </c>
      <c r="N26" s="48">
        <f t="shared" si="3"/>
        <v>0</v>
      </c>
      <c r="O26" s="48">
        <f>+O25-O49</f>
        <v>0</v>
      </c>
      <c r="P26" s="48">
        <f>+P25-P49</f>
        <v>0</v>
      </c>
      <c r="Q26" s="48">
        <f t="shared" si="3"/>
        <v>1725300</v>
      </c>
      <c r="R26" s="48">
        <f t="shared" si="3"/>
        <v>0</v>
      </c>
      <c r="S26" s="48">
        <f>+S25-S49</f>
        <v>0</v>
      </c>
      <c r="T26" s="48">
        <f t="shared" si="3"/>
        <v>0</v>
      </c>
      <c r="U26" s="48">
        <f t="shared" si="3"/>
        <v>49660</v>
      </c>
      <c r="V26" s="48">
        <f t="shared" si="3"/>
        <v>0</v>
      </c>
      <c r="W26" s="48">
        <f t="shared" si="3"/>
        <v>0</v>
      </c>
      <c r="X26" s="48">
        <f aca="true" t="shared" si="4" ref="X26:AC26">+X25-X49</f>
        <v>0</v>
      </c>
      <c r="Y26" s="48">
        <f t="shared" si="4"/>
        <v>875528.2100000002</v>
      </c>
      <c r="Z26" s="48">
        <f t="shared" si="4"/>
        <v>0</v>
      </c>
      <c r="AA26" s="48">
        <f t="shared" si="4"/>
        <v>0</v>
      </c>
      <c r="AB26" s="48">
        <f t="shared" si="4"/>
        <v>0</v>
      </c>
      <c r="AC26" s="48">
        <f t="shared" si="4"/>
        <v>39869956.50999987</v>
      </c>
      <c r="AD26" s="50"/>
    </row>
    <row r="28" spans="1:24" ht="12.75" customHeight="1">
      <c r="A28" s="174" t="s">
        <v>568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31"/>
    </row>
    <row r="29" spans="1:24" ht="12.75" customHeight="1">
      <c r="A29" s="181" t="s">
        <v>567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35"/>
    </row>
    <row r="30" spans="1:29" ht="24.75" customHeight="1">
      <c r="A30" s="177" t="s">
        <v>4</v>
      </c>
      <c r="B30" s="177" t="s">
        <v>5</v>
      </c>
      <c r="C30" s="178" t="s">
        <v>126</v>
      </c>
      <c r="D30" s="177" t="s">
        <v>6</v>
      </c>
      <c r="E30" s="177"/>
      <c r="F30" s="177"/>
      <c r="G30" s="177"/>
      <c r="H30" s="177"/>
      <c r="I30" s="177"/>
      <c r="J30" s="177"/>
      <c r="K30" s="177"/>
      <c r="L30" s="49"/>
      <c r="M30" s="49"/>
      <c r="N30" s="49"/>
      <c r="O30" s="198" t="s">
        <v>7</v>
      </c>
      <c r="P30" s="199"/>
      <c r="Q30" s="49"/>
      <c r="R30" s="49" t="s">
        <v>9</v>
      </c>
      <c r="S30" s="49" t="s">
        <v>10</v>
      </c>
      <c r="T30" s="49" t="s">
        <v>11</v>
      </c>
      <c r="U30" s="49" t="s">
        <v>12</v>
      </c>
      <c r="V30" s="177" t="s">
        <v>13</v>
      </c>
      <c r="W30" s="177"/>
      <c r="X30" s="49" t="s">
        <v>14</v>
      </c>
      <c r="Y30" s="191" t="s">
        <v>566</v>
      </c>
      <c r="Z30" s="193" t="s">
        <v>572</v>
      </c>
      <c r="AA30" s="194"/>
      <c r="AB30" s="195"/>
      <c r="AC30" s="177" t="s">
        <v>15</v>
      </c>
    </row>
    <row r="31" spans="1:29" ht="76.5">
      <c r="A31" s="177"/>
      <c r="B31" s="177"/>
      <c r="C31" s="178"/>
      <c r="D31" s="49" t="s">
        <v>16</v>
      </c>
      <c r="E31" s="49" t="s">
        <v>17</v>
      </c>
      <c r="F31" s="49" t="s">
        <v>18</v>
      </c>
      <c r="G31" s="49" t="s">
        <v>19</v>
      </c>
      <c r="H31" s="49" t="s">
        <v>20</v>
      </c>
      <c r="I31" s="73" t="s">
        <v>60</v>
      </c>
      <c r="J31" s="73" t="s">
        <v>61</v>
      </c>
      <c r="K31" s="49" t="s">
        <v>21</v>
      </c>
      <c r="L31" s="73" t="s">
        <v>127</v>
      </c>
      <c r="M31" s="73" t="s">
        <v>19</v>
      </c>
      <c r="N31" s="131" t="s">
        <v>563</v>
      </c>
      <c r="O31" s="130" t="s">
        <v>7</v>
      </c>
      <c r="P31" s="132" t="s">
        <v>562</v>
      </c>
      <c r="Q31" s="131" t="s">
        <v>8</v>
      </c>
      <c r="R31" s="49" t="s">
        <v>22</v>
      </c>
      <c r="S31" s="49" t="s">
        <v>10</v>
      </c>
      <c r="T31" s="49" t="s">
        <v>11</v>
      </c>
      <c r="U31" s="49" t="s">
        <v>12</v>
      </c>
      <c r="V31" s="49" t="s">
        <v>23</v>
      </c>
      <c r="W31" s="49" t="s">
        <v>24</v>
      </c>
      <c r="X31" s="49" t="s">
        <v>25</v>
      </c>
      <c r="Y31" s="192"/>
      <c r="Z31" s="150" t="s">
        <v>569</v>
      </c>
      <c r="AA31" s="150" t="s">
        <v>570</v>
      </c>
      <c r="AB31" s="150" t="s">
        <v>571</v>
      </c>
      <c r="AC31" s="177"/>
    </row>
    <row r="32" spans="1:29" ht="25.5">
      <c r="A32" s="186"/>
      <c r="B32" s="177" t="s">
        <v>26</v>
      </c>
      <c r="C32" s="178"/>
      <c r="D32" s="49" t="s">
        <v>26</v>
      </c>
      <c r="E32" s="49" t="s">
        <v>26</v>
      </c>
      <c r="F32" s="49" t="s">
        <v>26</v>
      </c>
      <c r="G32" s="49" t="s">
        <v>26</v>
      </c>
      <c r="H32" s="49" t="s">
        <v>26</v>
      </c>
      <c r="I32" s="73" t="s">
        <v>26</v>
      </c>
      <c r="J32" s="73" t="s">
        <v>26</v>
      </c>
      <c r="K32" s="49" t="s">
        <v>26</v>
      </c>
      <c r="L32" s="73" t="s">
        <v>26</v>
      </c>
      <c r="M32" s="73" t="s">
        <v>26</v>
      </c>
      <c r="N32" s="49" t="s">
        <v>26</v>
      </c>
      <c r="O32" s="49" t="s">
        <v>26</v>
      </c>
      <c r="P32" s="49"/>
      <c r="Q32" s="49"/>
      <c r="R32" s="49" t="s">
        <v>26</v>
      </c>
      <c r="S32" s="49" t="s">
        <v>26</v>
      </c>
      <c r="T32" s="49" t="s">
        <v>26</v>
      </c>
      <c r="U32" s="49" t="s">
        <v>26</v>
      </c>
      <c r="V32" s="49" t="s">
        <v>26</v>
      </c>
      <c r="W32" s="49" t="s">
        <v>26</v>
      </c>
      <c r="X32" s="49" t="s">
        <v>26</v>
      </c>
      <c r="Y32" s="49" t="s">
        <v>26</v>
      </c>
      <c r="Z32" s="150" t="s">
        <v>26</v>
      </c>
      <c r="AA32" s="150" t="s">
        <v>26</v>
      </c>
      <c r="AB32" s="150" t="s">
        <v>26</v>
      </c>
      <c r="AC32" s="49" t="s">
        <v>26</v>
      </c>
    </row>
    <row r="33" spans="1:29" ht="12.75">
      <c r="A33" s="54">
        <v>10660</v>
      </c>
      <c r="B33" s="55" t="s">
        <v>108</v>
      </c>
      <c r="C33" s="56" t="s">
        <v>109</v>
      </c>
      <c r="D33" s="1">
        <v>37643708.2</v>
      </c>
      <c r="E33" s="1">
        <v>104460760.67</v>
      </c>
      <c r="F33" s="1">
        <v>25026182.39</v>
      </c>
      <c r="G33" s="1">
        <v>33669222.53</v>
      </c>
      <c r="H33" s="1">
        <v>22375530.37</v>
      </c>
      <c r="I33" s="1">
        <v>826056.32</v>
      </c>
      <c r="J33" s="1">
        <v>50000</v>
      </c>
      <c r="K33" s="1">
        <v>985572.19</v>
      </c>
      <c r="L33" s="1">
        <v>13315259.47</v>
      </c>
      <c r="M33" s="1">
        <v>4724721.2</v>
      </c>
      <c r="N33" s="1">
        <v>1391761</v>
      </c>
      <c r="O33" s="1">
        <v>2446959</v>
      </c>
      <c r="P33" s="1">
        <v>5702749.1</v>
      </c>
      <c r="Q33" s="1">
        <v>13413657</v>
      </c>
      <c r="R33" s="1">
        <v>2051767</v>
      </c>
      <c r="S33" s="58"/>
      <c r="T33" s="57"/>
      <c r="U33" s="1">
        <v>11656602.59</v>
      </c>
      <c r="V33" s="1">
        <v>5485468.97</v>
      </c>
      <c r="W33" s="58"/>
      <c r="X33" s="1">
        <v>100000</v>
      </c>
      <c r="Y33" s="1">
        <v>750</v>
      </c>
      <c r="Z33" s="1">
        <v>17934421</v>
      </c>
      <c r="AA33" s="1">
        <v>2014447.99</v>
      </c>
      <c r="AB33" s="1">
        <v>1345600</v>
      </c>
      <c r="AC33" s="59">
        <f aca="true" t="shared" si="5" ref="AC33:AC48">SUM(D33:Y33)</f>
        <v>285326728</v>
      </c>
    </row>
    <row r="34" spans="1:29" ht="12.75">
      <c r="A34" s="54">
        <v>10688</v>
      </c>
      <c r="B34" s="55" t="s">
        <v>110</v>
      </c>
      <c r="C34" s="56" t="s">
        <v>109</v>
      </c>
      <c r="D34" s="1">
        <v>16418379.27</v>
      </c>
      <c r="E34" s="1">
        <v>25902988.36</v>
      </c>
      <c r="F34" s="1">
        <v>6209626.22</v>
      </c>
      <c r="G34" s="1">
        <v>9026223.63</v>
      </c>
      <c r="H34" s="1">
        <v>8714088.53</v>
      </c>
      <c r="I34" s="1">
        <v>1969589.49</v>
      </c>
      <c r="J34" s="1">
        <v>0</v>
      </c>
      <c r="K34" s="1">
        <v>447893.94</v>
      </c>
      <c r="L34" s="1">
        <v>4048229.72</v>
      </c>
      <c r="M34" s="1">
        <v>845724.6</v>
      </c>
      <c r="N34" s="1">
        <v>300550</v>
      </c>
      <c r="O34" s="1">
        <v>387193</v>
      </c>
      <c r="P34" s="1">
        <v>224559.9</v>
      </c>
      <c r="Q34" s="1">
        <v>2231232</v>
      </c>
      <c r="R34" s="1">
        <v>1408631</v>
      </c>
      <c r="S34" s="58"/>
      <c r="T34" s="57"/>
      <c r="U34" s="1">
        <v>3313519.85</v>
      </c>
      <c r="V34" s="1">
        <v>869131.3</v>
      </c>
      <c r="W34" s="58"/>
      <c r="X34" s="1">
        <v>100000</v>
      </c>
      <c r="Y34" s="1">
        <v>18700</v>
      </c>
      <c r="Z34" s="1">
        <v>5568973</v>
      </c>
      <c r="AA34" s="1">
        <v>519096.4</v>
      </c>
      <c r="AB34" s="1">
        <v>313950</v>
      </c>
      <c r="AC34" s="59">
        <f t="shared" si="5"/>
        <v>82436260.80999999</v>
      </c>
    </row>
    <row r="35" spans="1:29" ht="12.75">
      <c r="A35" s="54">
        <v>10768</v>
      </c>
      <c r="B35" s="55" t="s">
        <v>111</v>
      </c>
      <c r="C35" s="56" t="s">
        <v>109</v>
      </c>
      <c r="D35" s="1">
        <v>11196179.02</v>
      </c>
      <c r="E35" s="1">
        <v>3785424.28</v>
      </c>
      <c r="F35" s="1">
        <v>5544295.82</v>
      </c>
      <c r="G35" s="1">
        <v>536954.33</v>
      </c>
      <c r="H35" s="1">
        <v>2538534.84</v>
      </c>
      <c r="I35" s="1">
        <v>658829.62</v>
      </c>
      <c r="J35" s="1">
        <v>0</v>
      </c>
      <c r="K35" s="1">
        <v>215209.16</v>
      </c>
      <c r="L35" s="1">
        <v>0</v>
      </c>
      <c r="M35" s="1">
        <v>80247.85</v>
      </c>
      <c r="N35" s="1">
        <v>0</v>
      </c>
      <c r="O35" s="1">
        <v>67383.7</v>
      </c>
      <c r="P35" s="1">
        <v>57579.58</v>
      </c>
      <c r="Q35" s="1">
        <v>0</v>
      </c>
      <c r="R35" s="1">
        <v>991970</v>
      </c>
      <c r="S35" s="57"/>
      <c r="T35" s="57"/>
      <c r="U35" s="1">
        <v>839976.31</v>
      </c>
      <c r="V35" s="1">
        <v>121544.2</v>
      </c>
      <c r="W35" s="58"/>
      <c r="X35" s="1">
        <v>100000</v>
      </c>
      <c r="Y35" s="1">
        <v>300</v>
      </c>
      <c r="Z35" s="1">
        <v>750940</v>
      </c>
      <c r="AA35" s="1">
        <v>68340.34</v>
      </c>
      <c r="AB35" s="1">
        <v>0</v>
      </c>
      <c r="AC35" s="59">
        <f t="shared" si="5"/>
        <v>26734428.709999993</v>
      </c>
    </row>
    <row r="36" spans="1:29" ht="12.75">
      <c r="A36" s="54">
        <v>10769</v>
      </c>
      <c r="B36" s="55" t="s">
        <v>112</v>
      </c>
      <c r="C36" s="56" t="s">
        <v>109</v>
      </c>
      <c r="D36" s="1">
        <v>11732877.35</v>
      </c>
      <c r="E36" s="1">
        <v>3703511.3</v>
      </c>
      <c r="F36" s="1">
        <v>4108662.9</v>
      </c>
      <c r="G36" s="1">
        <v>618066.76</v>
      </c>
      <c r="H36" s="1">
        <v>2215112.2</v>
      </c>
      <c r="I36" s="1">
        <v>135336.53</v>
      </c>
      <c r="J36" s="1">
        <v>0</v>
      </c>
      <c r="K36" s="1">
        <v>205207.07</v>
      </c>
      <c r="L36" s="1">
        <v>0</v>
      </c>
      <c r="M36" s="1">
        <v>79659.44</v>
      </c>
      <c r="N36" s="1">
        <v>0</v>
      </c>
      <c r="O36" s="1">
        <v>49904.54</v>
      </c>
      <c r="P36" s="1">
        <v>500</v>
      </c>
      <c r="Q36" s="1">
        <v>0</v>
      </c>
      <c r="R36" s="1">
        <v>761169</v>
      </c>
      <c r="S36" s="57"/>
      <c r="T36" s="57"/>
      <c r="U36" s="1">
        <v>296527.43</v>
      </c>
      <c r="V36" s="1">
        <v>76516.07</v>
      </c>
      <c r="W36" s="58"/>
      <c r="X36" s="1">
        <v>100000</v>
      </c>
      <c r="Y36" s="1">
        <v>0</v>
      </c>
      <c r="Z36" s="1">
        <v>588402</v>
      </c>
      <c r="AA36" s="1">
        <v>102310.16</v>
      </c>
      <c r="AB36" s="1">
        <v>0</v>
      </c>
      <c r="AC36" s="59">
        <f t="shared" si="5"/>
        <v>24083050.59</v>
      </c>
    </row>
    <row r="37" spans="1:29" ht="12.75">
      <c r="A37" s="54">
        <v>10770</v>
      </c>
      <c r="B37" s="55" t="s">
        <v>113</v>
      </c>
      <c r="C37" s="56" t="s">
        <v>109</v>
      </c>
      <c r="D37" s="1">
        <v>11461560.56</v>
      </c>
      <c r="E37" s="1">
        <v>3266239.62</v>
      </c>
      <c r="F37" s="1">
        <v>5824883.82</v>
      </c>
      <c r="G37" s="1">
        <v>501750.4</v>
      </c>
      <c r="H37" s="1">
        <v>3691439.91</v>
      </c>
      <c r="I37" s="1">
        <v>380579.03</v>
      </c>
      <c r="J37" s="1">
        <v>0</v>
      </c>
      <c r="K37" s="1">
        <v>217139.88</v>
      </c>
      <c r="L37" s="1">
        <v>0</v>
      </c>
      <c r="M37" s="1">
        <v>24521.8</v>
      </c>
      <c r="N37" s="1">
        <v>0</v>
      </c>
      <c r="O37" s="1">
        <v>98005.7</v>
      </c>
      <c r="P37" s="1">
        <v>24223.2</v>
      </c>
      <c r="Q37" s="1">
        <v>0</v>
      </c>
      <c r="R37" s="1">
        <v>698075</v>
      </c>
      <c r="S37" s="57"/>
      <c r="T37" s="57"/>
      <c r="U37" s="1">
        <v>267945.04</v>
      </c>
      <c r="V37" s="1">
        <v>21301.7</v>
      </c>
      <c r="W37" s="58"/>
      <c r="X37" s="1">
        <v>100000</v>
      </c>
      <c r="Y37" s="1">
        <v>0</v>
      </c>
      <c r="Z37" s="1">
        <v>555396</v>
      </c>
      <c r="AA37" s="1">
        <v>9110</v>
      </c>
      <c r="AB37" s="1">
        <v>0</v>
      </c>
      <c r="AC37" s="59">
        <f t="shared" si="5"/>
        <v>26577665.659999996</v>
      </c>
    </row>
    <row r="38" spans="1:29" ht="12.75">
      <c r="A38" s="54">
        <v>10771</v>
      </c>
      <c r="B38" s="55" t="s">
        <v>114</v>
      </c>
      <c r="C38" s="56" t="s">
        <v>109</v>
      </c>
      <c r="D38" s="1">
        <v>7045105.72</v>
      </c>
      <c r="E38" s="1">
        <v>910761.03</v>
      </c>
      <c r="F38" s="1">
        <v>3464078.34</v>
      </c>
      <c r="G38" s="1">
        <v>311274.05</v>
      </c>
      <c r="H38" s="1">
        <v>1454983.26</v>
      </c>
      <c r="I38" s="1">
        <v>134743.5</v>
      </c>
      <c r="J38" s="1">
        <v>0</v>
      </c>
      <c r="K38" s="1">
        <v>202150.52</v>
      </c>
      <c r="L38" s="1">
        <v>2500000</v>
      </c>
      <c r="M38" s="1">
        <v>33645.47</v>
      </c>
      <c r="N38" s="1">
        <v>0</v>
      </c>
      <c r="O38" s="1">
        <v>8616</v>
      </c>
      <c r="P38" s="1">
        <v>6989.58</v>
      </c>
      <c r="Q38" s="1">
        <v>0</v>
      </c>
      <c r="R38" s="1">
        <v>658986</v>
      </c>
      <c r="S38" s="57"/>
      <c r="T38" s="57"/>
      <c r="U38" s="1">
        <v>221418.92</v>
      </c>
      <c r="V38" s="1">
        <v>29387.5</v>
      </c>
      <c r="W38" s="58"/>
      <c r="X38" s="1">
        <v>100000</v>
      </c>
      <c r="Y38" s="1">
        <v>0</v>
      </c>
      <c r="Z38" s="1">
        <v>345525</v>
      </c>
      <c r="AA38" s="1">
        <v>31112.25</v>
      </c>
      <c r="AB38" s="1">
        <v>0</v>
      </c>
      <c r="AC38" s="59">
        <f t="shared" si="5"/>
        <v>17082139.89</v>
      </c>
    </row>
    <row r="39" spans="1:29" ht="12.75">
      <c r="A39" s="54">
        <v>10772</v>
      </c>
      <c r="B39" s="55" t="s">
        <v>115</v>
      </c>
      <c r="C39" s="56" t="s">
        <v>109</v>
      </c>
      <c r="D39" s="1">
        <v>24207312.12</v>
      </c>
      <c r="E39" s="1">
        <v>5549903.21</v>
      </c>
      <c r="F39" s="1">
        <v>10743001.49</v>
      </c>
      <c r="G39" s="1">
        <v>892209</v>
      </c>
      <c r="H39" s="1">
        <v>4429032.54</v>
      </c>
      <c r="I39" s="1">
        <v>154098.66</v>
      </c>
      <c r="J39" s="1">
        <v>0</v>
      </c>
      <c r="K39" s="1">
        <v>454879.11</v>
      </c>
      <c r="L39" s="1">
        <v>0</v>
      </c>
      <c r="M39" s="1">
        <v>100588</v>
      </c>
      <c r="N39" s="1">
        <v>0</v>
      </c>
      <c r="O39" s="1">
        <v>111559.7</v>
      </c>
      <c r="P39" s="1">
        <v>71859.6</v>
      </c>
      <c r="Q39" s="1">
        <v>0</v>
      </c>
      <c r="R39" s="1">
        <v>1250384</v>
      </c>
      <c r="S39" s="58"/>
      <c r="T39" s="57"/>
      <c r="U39" s="1">
        <v>252320.75</v>
      </c>
      <c r="V39" s="1">
        <v>109531.4</v>
      </c>
      <c r="W39" s="58"/>
      <c r="X39" s="1">
        <v>100000</v>
      </c>
      <c r="Y39" s="1">
        <v>300</v>
      </c>
      <c r="Z39" s="1">
        <v>1006904</v>
      </c>
      <c r="AA39" s="1">
        <v>228322.3</v>
      </c>
      <c r="AB39" s="1">
        <v>0</v>
      </c>
      <c r="AC39" s="59">
        <f t="shared" si="5"/>
        <v>48426979.58</v>
      </c>
    </row>
    <row r="40" spans="1:29" ht="12.75">
      <c r="A40" s="54">
        <v>10773</v>
      </c>
      <c r="B40" s="55" t="s">
        <v>116</v>
      </c>
      <c r="C40" s="56" t="s">
        <v>109</v>
      </c>
      <c r="D40" s="1">
        <v>13084468.62</v>
      </c>
      <c r="E40" s="1">
        <v>3419479.04</v>
      </c>
      <c r="F40" s="1">
        <v>5390030.64</v>
      </c>
      <c r="G40" s="1">
        <v>332504.25</v>
      </c>
      <c r="H40" s="1">
        <v>1946872.22</v>
      </c>
      <c r="I40" s="1">
        <v>210570.5</v>
      </c>
      <c r="J40" s="1">
        <v>0</v>
      </c>
      <c r="K40" s="1">
        <v>216051.51</v>
      </c>
      <c r="L40" s="1">
        <v>1000000</v>
      </c>
      <c r="M40" s="1">
        <v>24951.3</v>
      </c>
      <c r="N40" s="1">
        <v>0</v>
      </c>
      <c r="O40" s="1">
        <v>41091.7</v>
      </c>
      <c r="P40" s="1">
        <v>7051.7</v>
      </c>
      <c r="Q40" s="1">
        <v>0</v>
      </c>
      <c r="R40" s="1">
        <v>815555</v>
      </c>
      <c r="S40" s="57"/>
      <c r="T40" s="57"/>
      <c r="U40" s="1">
        <v>442711.71</v>
      </c>
      <c r="V40" s="1">
        <v>37620.66</v>
      </c>
      <c r="W40" s="58"/>
      <c r="X40" s="1">
        <v>100000</v>
      </c>
      <c r="Y40" s="1">
        <v>0</v>
      </c>
      <c r="Z40" s="1">
        <v>630899</v>
      </c>
      <c r="AA40" s="1">
        <v>38124.24</v>
      </c>
      <c r="AB40" s="1">
        <v>0</v>
      </c>
      <c r="AC40" s="59">
        <f t="shared" si="5"/>
        <v>27068958.85</v>
      </c>
    </row>
    <row r="41" spans="1:29" ht="12.75">
      <c r="A41" s="54">
        <v>10774</v>
      </c>
      <c r="B41" s="55" t="s">
        <v>117</v>
      </c>
      <c r="C41" s="56" t="s">
        <v>109</v>
      </c>
      <c r="D41" s="1">
        <v>13721892.82</v>
      </c>
      <c r="E41" s="1">
        <v>4769199.33</v>
      </c>
      <c r="F41" s="1">
        <v>5499466.8</v>
      </c>
      <c r="G41" s="1">
        <v>649643.69</v>
      </c>
      <c r="H41" s="1">
        <v>2263576.22</v>
      </c>
      <c r="I41" s="1">
        <v>111762.16</v>
      </c>
      <c r="J41" s="1">
        <v>0</v>
      </c>
      <c r="K41" s="1">
        <v>247750.35</v>
      </c>
      <c r="L41" s="1">
        <v>0</v>
      </c>
      <c r="M41" s="1">
        <v>90376.51</v>
      </c>
      <c r="N41" s="1">
        <v>0</v>
      </c>
      <c r="O41" s="1">
        <v>127587.7</v>
      </c>
      <c r="P41" s="1">
        <v>37104.5</v>
      </c>
      <c r="Q41" s="1">
        <v>0</v>
      </c>
      <c r="R41" s="1">
        <v>1011151</v>
      </c>
      <c r="S41" s="57"/>
      <c r="T41" s="57"/>
      <c r="U41" s="1">
        <v>526275.84</v>
      </c>
      <c r="V41" s="1">
        <v>0</v>
      </c>
      <c r="W41" s="58"/>
      <c r="X41" s="1">
        <v>100000</v>
      </c>
      <c r="Y41" s="1">
        <v>0</v>
      </c>
      <c r="Z41" s="1">
        <v>621512</v>
      </c>
      <c r="AA41" s="1">
        <v>42213.71</v>
      </c>
      <c r="AB41" s="1">
        <v>0</v>
      </c>
      <c r="AC41" s="59">
        <f t="shared" si="5"/>
        <v>29155786.92</v>
      </c>
    </row>
    <row r="42" spans="1:29" ht="12.75">
      <c r="A42" s="54">
        <v>10775</v>
      </c>
      <c r="B42" s="55" t="s">
        <v>118</v>
      </c>
      <c r="C42" s="56" t="s">
        <v>109</v>
      </c>
      <c r="D42" s="1">
        <v>10270655.45</v>
      </c>
      <c r="E42" s="1">
        <v>3073436.86</v>
      </c>
      <c r="F42" s="1">
        <v>3917012.38</v>
      </c>
      <c r="G42" s="1">
        <v>798422.8</v>
      </c>
      <c r="H42" s="1">
        <v>1940705.72</v>
      </c>
      <c r="I42" s="1">
        <v>336372.5</v>
      </c>
      <c r="J42" s="1">
        <v>0</v>
      </c>
      <c r="K42" s="1">
        <v>478946.31</v>
      </c>
      <c r="L42" s="1">
        <v>0</v>
      </c>
      <c r="M42" s="1">
        <v>125546.9</v>
      </c>
      <c r="N42" s="1">
        <v>0</v>
      </c>
      <c r="O42" s="1">
        <v>60785.7</v>
      </c>
      <c r="P42" s="1">
        <v>0</v>
      </c>
      <c r="Q42" s="1">
        <v>0</v>
      </c>
      <c r="R42" s="1">
        <v>715206</v>
      </c>
      <c r="S42" s="57"/>
      <c r="T42" s="57"/>
      <c r="U42" s="1">
        <v>464791.48</v>
      </c>
      <c r="V42" s="1">
        <v>133439.54</v>
      </c>
      <c r="W42" s="58"/>
      <c r="X42" s="1">
        <v>100000</v>
      </c>
      <c r="Y42" s="1">
        <v>4000</v>
      </c>
      <c r="Z42" s="1">
        <v>720824</v>
      </c>
      <c r="AA42" s="1">
        <v>67347.48</v>
      </c>
      <c r="AB42" s="1">
        <v>0</v>
      </c>
      <c r="AC42" s="59">
        <f t="shared" si="5"/>
        <v>22419321.639999993</v>
      </c>
    </row>
    <row r="43" spans="1:29" ht="12.75">
      <c r="A43" s="54">
        <v>10776</v>
      </c>
      <c r="B43" s="55" t="s">
        <v>119</v>
      </c>
      <c r="C43" s="56" t="s">
        <v>109</v>
      </c>
      <c r="D43" s="1">
        <v>12450548.36</v>
      </c>
      <c r="E43" s="1">
        <v>3546643.9</v>
      </c>
      <c r="F43" s="1">
        <v>5306533.23</v>
      </c>
      <c r="G43" s="1">
        <v>1214032.95</v>
      </c>
      <c r="H43" s="1">
        <v>1986398.37</v>
      </c>
      <c r="I43" s="1">
        <v>82631.5</v>
      </c>
      <c r="J43" s="1">
        <v>0</v>
      </c>
      <c r="K43" s="1">
        <v>510489.65</v>
      </c>
      <c r="L43" s="1">
        <v>0</v>
      </c>
      <c r="M43" s="1">
        <v>11472.4</v>
      </c>
      <c r="N43" s="1">
        <v>0</v>
      </c>
      <c r="O43" s="1">
        <v>95377.7</v>
      </c>
      <c r="P43" s="1">
        <v>110229.14</v>
      </c>
      <c r="Q43" s="1">
        <v>0</v>
      </c>
      <c r="R43" s="1">
        <v>738480</v>
      </c>
      <c r="S43" s="57"/>
      <c r="T43" s="57"/>
      <c r="U43" s="1">
        <v>345553.89</v>
      </c>
      <c r="V43" s="1">
        <v>106252.79</v>
      </c>
      <c r="W43" s="58"/>
      <c r="X43" s="1">
        <v>100000</v>
      </c>
      <c r="Y43" s="1">
        <v>0</v>
      </c>
      <c r="Z43" s="1">
        <v>536960</v>
      </c>
      <c r="AA43" s="1">
        <v>3296</v>
      </c>
      <c r="AB43" s="1">
        <v>0</v>
      </c>
      <c r="AC43" s="59">
        <f t="shared" si="5"/>
        <v>26604643.88</v>
      </c>
    </row>
    <row r="44" spans="1:29" ht="12.75">
      <c r="A44" s="54">
        <v>10777</v>
      </c>
      <c r="B44" s="55" t="s">
        <v>120</v>
      </c>
      <c r="C44" s="56" t="s">
        <v>109</v>
      </c>
      <c r="D44" s="1">
        <v>22979759.59</v>
      </c>
      <c r="E44" s="1">
        <v>6973780.08</v>
      </c>
      <c r="F44" s="1">
        <v>9164899.3</v>
      </c>
      <c r="G44" s="1">
        <v>1185579.5</v>
      </c>
      <c r="H44" s="1">
        <v>3430661.56</v>
      </c>
      <c r="I44" s="1">
        <v>226834</v>
      </c>
      <c r="J44" s="1">
        <v>0</v>
      </c>
      <c r="K44" s="1">
        <v>392350.7</v>
      </c>
      <c r="L44" s="1">
        <v>0</v>
      </c>
      <c r="M44" s="1">
        <v>107590.65</v>
      </c>
      <c r="N44" s="1">
        <v>0</v>
      </c>
      <c r="O44" s="1">
        <v>54292.7</v>
      </c>
      <c r="P44" s="1">
        <v>675</v>
      </c>
      <c r="Q44" s="1">
        <v>0</v>
      </c>
      <c r="R44" s="1">
        <v>1009086</v>
      </c>
      <c r="S44" s="58"/>
      <c r="T44" s="57"/>
      <c r="U44" s="1">
        <v>192135.79</v>
      </c>
      <c r="V44" s="1">
        <v>145622.35</v>
      </c>
      <c r="W44" s="58"/>
      <c r="X44" s="1">
        <v>100000</v>
      </c>
      <c r="Y44" s="1">
        <v>450</v>
      </c>
      <c r="Z44" s="1">
        <v>846807</v>
      </c>
      <c r="AA44" s="1">
        <v>3540</v>
      </c>
      <c r="AB44" s="1">
        <v>0</v>
      </c>
      <c r="AC44" s="59">
        <f t="shared" si="5"/>
        <v>45963717.220000006</v>
      </c>
    </row>
    <row r="45" spans="1:29" ht="12.75">
      <c r="A45" s="54">
        <v>10778</v>
      </c>
      <c r="B45" s="55" t="s">
        <v>121</v>
      </c>
      <c r="C45" s="56" t="s">
        <v>109</v>
      </c>
      <c r="D45" s="1">
        <v>6511164.56</v>
      </c>
      <c r="E45" s="1">
        <v>1871433.47</v>
      </c>
      <c r="F45" s="1">
        <v>2639169.35</v>
      </c>
      <c r="G45" s="1">
        <v>175973.25</v>
      </c>
      <c r="H45" s="1">
        <v>932897.91</v>
      </c>
      <c r="I45" s="1">
        <v>175563</v>
      </c>
      <c r="J45" s="1">
        <v>0</v>
      </c>
      <c r="K45" s="1">
        <v>201884.78</v>
      </c>
      <c r="L45" s="1">
        <v>1371966.76</v>
      </c>
      <c r="M45" s="1">
        <v>13749.55</v>
      </c>
      <c r="N45" s="1">
        <v>0</v>
      </c>
      <c r="O45" s="1">
        <v>42017.7</v>
      </c>
      <c r="P45" s="1">
        <v>0</v>
      </c>
      <c r="Q45" s="1">
        <v>0</v>
      </c>
      <c r="R45" s="1">
        <v>414956</v>
      </c>
      <c r="S45" s="57"/>
      <c r="T45" s="57"/>
      <c r="U45" s="1">
        <v>153143.69</v>
      </c>
      <c r="V45" s="1">
        <v>5330.1</v>
      </c>
      <c r="W45" s="58"/>
      <c r="X45" s="1">
        <v>100000</v>
      </c>
      <c r="Y45" s="1">
        <v>0</v>
      </c>
      <c r="Z45" s="1">
        <v>287521</v>
      </c>
      <c r="AA45" s="1">
        <v>15993.3</v>
      </c>
      <c r="AB45" s="1">
        <v>0</v>
      </c>
      <c r="AC45" s="59">
        <f t="shared" si="5"/>
        <v>14609250.119999997</v>
      </c>
    </row>
    <row r="46" spans="1:29" ht="12.75">
      <c r="A46" s="54">
        <v>10779</v>
      </c>
      <c r="B46" s="55" t="s">
        <v>122</v>
      </c>
      <c r="C46" s="56" t="s">
        <v>109</v>
      </c>
      <c r="D46" s="1">
        <v>16822907.9</v>
      </c>
      <c r="E46" s="1">
        <v>3861299.52</v>
      </c>
      <c r="F46" s="1">
        <v>6427970.86</v>
      </c>
      <c r="G46" s="1">
        <v>669997.57</v>
      </c>
      <c r="H46" s="1">
        <v>2473746.99</v>
      </c>
      <c r="I46" s="1">
        <v>318964.5</v>
      </c>
      <c r="J46" s="1">
        <v>0</v>
      </c>
      <c r="K46" s="1">
        <v>412424.25</v>
      </c>
      <c r="L46" s="1">
        <v>0</v>
      </c>
      <c r="M46" s="1">
        <v>52068.97</v>
      </c>
      <c r="N46" s="1">
        <v>0</v>
      </c>
      <c r="O46" s="1">
        <v>32296</v>
      </c>
      <c r="P46" s="1">
        <v>43585.96</v>
      </c>
      <c r="Q46" s="1">
        <v>0</v>
      </c>
      <c r="R46" s="1">
        <v>975769</v>
      </c>
      <c r="S46" s="57"/>
      <c r="T46" s="57"/>
      <c r="U46" s="1">
        <v>697930.36</v>
      </c>
      <c r="V46" s="1">
        <v>77455.97</v>
      </c>
      <c r="W46" s="58"/>
      <c r="X46" s="1">
        <v>100000</v>
      </c>
      <c r="Y46" s="1">
        <v>0</v>
      </c>
      <c r="Z46" s="1">
        <v>579060</v>
      </c>
      <c r="AA46" s="1">
        <v>62963.91</v>
      </c>
      <c r="AB46" s="1">
        <v>0</v>
      </c>
      <c r="AC46" s="59">
        <f t="shared" si="5"/>
        <v>32966417.849999994</v>
      </c>
    </row>
    <row r="47" spans="1:29" ht="12.75">
      <c r="A47" s="54">
        <v>10780</v>
      </c>
      <c r="B47" s="55" t="s">
        <v>123</v>
      </c>
      <c r="C47" s="56" t="s">
        <v>109</v>
      </c>
      <c r="D47" s="1">
        <v>7496079.39</v>
      </c>
      <c r="E47" s="1">
        <v>892520.09</v>
      </c>
      <c r="F47" s="1">
        <v>2805968.32</v>
      </c>
      <c r="G47" s="1">
        <v>222238.81</v>
      </c>
      <c r="H47" s="1">
        <v>1199398.1</v>
      </c>
      <c r="I47" s="1">
        <v>92354</v>
      </c>
      <c r="J47" s="1">
        <v>0</v>
      </c>
      <c r="K47" s="1">
        <v>317900.04</v>
      </c>
      <c r="L47" s="1">
        <v>0</v>
      </c>
      <c r="M47" s="1">
        <v>9079.38</v>
      </c>
      <c r="N47" s="1">
        <v>0</v>
      </c>
      <c r="O47" s="1">
        <v>56758.7</v>
      </c>
      <c r="P47" s="1">
        <v>13933.67</v>
      </c>
      <c r="Q47" s="1">
        <v>0</v>
      </c>
      <c r="R47" s="1">
        <v>571715</v>
      </c>
      <c r="S47" s="57"/>
      <c r="T47" s="57"/>
      <c r="U47" s="1">
        <v>233435.27</v>
      </c>
      <c r="V47" s="1">
        <v>10911.4</v>
      </c>
      <c r="W47" s="58"/>
      <c r="X47" s="1">
        <v>100000</v>
      </c>
      <c r="Y47" s="1">
        <v>300</v>
      </c>
      <c r="Z47" s="1">
        <v>370859</v>
      </c>
      <c r="AA47" s="1">
        <v>24550.73</v>
      </c>
      <c r="AB47" s="1">
        <v>0</v>
      </c>
      <c r="AC47" s="59">
        <f t="shared" si="5"/>
        <v>14022592.169999998</v>
      </c>
    </row>
    <row r="48" spans="1:29" ht="12.75">
      <c r="A48" s="54">
        <v>10781</v>
      </c>
      <c r="B48" s="55" t="s">
        <v>124</v>
      </c>
      <c r="C48" s="56" t="s">
        <v>109</v>
      </c>
      <c r="D48" s="1">
        <v>1613639.58</v>
      </c>
      <c r="E48" s="1">
        <v>575012.36</v>
      </c>
      <c r="F48" s="1">
        <v>1042594.6</v>
      </c>
      <c r="G48" s="1">
        <v>457978.27</v>
      </c>
      <c r="H48" s="1">
        <v>579558.96</v>
      </c>
      <c r="I48" s="1">
        <v>80131.5</v>
      </c>
      <c r="J48" s="1">
        <v>0</v>
      </c>
      <c r="K48" s="1">
        <v>226508.21</v>
      </c>
      <c r="L48" s="1">
        <v>6355342.25</v>
      </c>
      <c r="M48" s="1">
        <v>50616.1</v>
      </c>
      <c r="N48" s="1">
        <v>0</v>
      </c>
      <c r="O48" s="1">
        <v>8217</v>
      </c>
      <c r="P48" s="1">
        <v>30834.2</v>
      </c>
      <c r="Q48" s="1">
        <v>0</v>
      </c>
      <c r="R48" s="1">
        <v>344444</v>
      </c>
      <c r="S48" s="57"/>
      <c r="T48" s="57"/>
      <c r="U48" s="1">
        <v>533797.38</v>
      </c>
      <c r="V48" s="1">
        <v>67546.73</v>
      </c>
      <c r="W48" s="58"/>
      <c r="X48" s="1">
        <v>100000</v>
      </c>
      <c r="Y48" s="1">
        <v>0</v>
      </c>
      <c r="Z48" s="1">
        <v>308975</v>
      </c>
      <c r="AA48" s="1">
        <v>38644.81</v>
      </c>
      <c r="AB48" s="1">
        <v>0</v>
      </c>
      <c r="AC48" s="59">
        <f t="shared" si="5"/>
        <v>12066221.14</v>
      </c>
    </row>
    <row r="49" spans="1:29" ht="12.75">
      <c r="A49" s="179" t="s">
        <v>15</v>
      </c>
      <c r="B49" s="179"/>
      <c r="C49" s="46"/>
      <c r="D49" s="41">
        <f aca="true" t="shared" si="6" ref="D49:AC49">SUM(D33:D48)</f>
        <v>224656238.51000002</v>
      </c>
      <c r="E49" s="41">
        <f t="shared" si="6"/>
        <v>176562393.1200001</v>
      </c>
      <c r="F49" s="41">
        <f t="shared" si="6"/>
        <v>103114376.45999998</v>
      </c>
      <c r="G49" s="41">
        <f t="shared" si="6"/>
        <v>51262071.79</v>
      </c>
      <c r="H49" s="41">
        <f t="shared" si="6"/>
        <v>62172537.69999999</v>
      </c>
      <c r="I49" s="41">
        <f t="shared" si="6"/>
        <v>5894416.8100000005</v>
      </c>
      <c r="J49" s="41">
        <f t="shared" si="6"/>
        <v>50000</v>
      </c>
      <c r="K49" s="41">
        <f t="shared" si="6"/>
        <v>5732357.67</v>
      </c>
      <c r="L49" s="41">
        <f t="shared" si="6"/>
        <v>28590798.200000003</v>
      </c>
      <c r="M49" s="41">
        <f t="shared" si="6"/>
        <v>6374560.119999999</v>
      </c>
      <c r="N49" s="41">
        <f t="shared" si="6"/>
        <v>1692311</v>
      </c>
      <c r="O49" s="41">
        <f t="shared" si="6"/>
        <v>3688046.540000002</v>
      </c>
      <c r="P49" s="41">
        <f t="shared" si="6"/>
        <v>6331875.13</v>
      </c>
      <c r="Q49" s="41">
        <f t="shared" si="6"/>
        <v>15644889</v>
      </c>
      <c r="R49" s="41">
        <f t="shared" si="6"/>
        <v>14417344</v>
      </c>
      <c r="S49" s="41">
        <f t="shared" si="6"/>
        <v>0</v>
      </c>
      <c r="T49" s="41">
        <f t="shared" si="6"/>
        <v>0</v>
      </c>
      <c r="U49" s="41">
        <f t="shared" si="6"/>
        <v>20438086.3</v>
      </c>
      <c r="V49" s="41">
        <f t="shared" si="6"/>
        <v>7297060.680000001</v>
      </c>
      <c r="W49" s="41">
        <f t="shared" si="6"/>
        <v>0</v>
      </c>
      <c r="X49" s="41">
        <f t="shared" si="6"/>
        <v>1600000</v>
      </c>
      <c r="Y49" s="41">
        <f t="shared" si="6"/>
        <v>24800</v>
      </c>
      <c r="Z49" s="41">
        <f t="shared" si="6"/>
        <v>31653978</v>
      </c>
      <c r="AA49" s="41">
        <f t="shared" si="6"/>
        <v>3269413.62</v>
      </c>
      <c r="AB49" s="41">
        <f t="shared" si="6"/>
        <v>1659550</v>
      </c>
      <c r="AC49" s="41">
        <f t="shared" si="6"/>
        <v>735544163.0299999</v>
      </c>
    </row>
  </sheetData>
  <sheetProtection/>
  <mergeCells count="27">
    <mergeCell ref="AC30:AC31"/>
    <mergeCell ref="A49:B49"/>
    <mergeCell ref="AC6:AC8"/>
    <mergeCell ref="O6:P6"/>
    <mergeCell ref="O30:P30"/>
    <mergeCell ref="Y6:Y7"/>
    <mergeCell ref="A30:A32"/>
    <mergeCell ref="D6:L6"/>
    <mergeCell ref="V6:W6"/>
    <mergeCell ref="A6:A8"/>
    <mergeCell ref="A1:W1"/>
    <mergeCell ref="A2:W2"/>
    <mergeCell ref="A3:W3"/>
    <mergeCell ref="A4:W4"/>
    <mergeCell ref="A5:W5"/>
    <mergeCell ref="D30:K30"/>
    <mergeCell ref="V30:W30"/>
    <mergeCell ref="B30:B32"/>
    <mergeCell ref="C30:C32"/>
    <mergeCell ref="B6:B8"/>
    <mergeCell ref="Y30:Y31"/>
    <mergeCell ref="A25:B25"/>
    <mergeCell ref="A28:W28"/>
    <mergeCell ref="A29:W29"/>
    <mergeCell ref="Z6:AB6"/>
    <mergeCell ref="C6:C8"/>
    <mergeCell ref="Z30:AB30"/>
  </mergeCells>
  <printOptions/>
  <pageMargins left="0.15748031496062992" right="0.15748031496062992" top="0.984251968503937" bottom="0.984251968503937" header="0.5118110236220472" footer="0.5118110236220472"/>
  <pageSetup fitToWidth="3" fitToHeight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T48"/>
  <sheetViews>
    <sheetView zoomScalePageLayoutView="0" workbookViewId="0" topLeftCell="A7">
      <pane xSplit="2" ySplit="2" topLeftCell="BM9" activePane="bottomRight" state="frozen"/>
      <selection pane="topLeft" activeCell="A7" sqref="A7"/>
      <selection pane="topRight" activeCell="C7" sqref="C7"/>
      <selection pane="bottomLeft" activeCell="A9" sqref="A9"/>
      <selection pane="bottomRight" activeCell="BQ25" sqref="BQ25:BT25"/>
    </sheetView>
  </sheetViews>
  <sheetFormatPr defaultColWidth="30.8515625" defaultRowHeight="12.75"/>
  <cols>
    <col min="1" max="1" width="9.140625" style="0" customWidth="1"/>
    <col min="2" max="2" width="27.28125" style="0" customWidth="1"/>
    <col min="3" max="6" width="21.28125" style="0" customWidth="1"/>
    <col min="7" max="15" width="20.00390625" style="0" customWidth="1"/>
    <col min="16" max="19" width="19.8515625" style="0" customWidth="1"/>
    <col min="20" max="20" width="14.8515625" style="20" customWidth="1"/>
    <col min="21" max="23" width="14.8515625" style="0" customWidth="1"/>
    <col min="24" max="27" width="15.57421875" style="0" customWidth="1"/>
    <col min="28" max="28" width="15.57421875" style="0" hidden="1" customWidth="1"/>
    <col min="29" max="29" width="11.7109375" style="0" hidden="1" customWidth="1"/>
    <col min="30" max="30" width="11.7109375" style="0" customWidth="1"/>
    <col min="31" max="40" width="14.7109375" style="0" customWidth="1"/>
    <col min="41" max="45" width="12.7109375" style="0" customWidth="1"/>
    <col min="46" max="48" width="13.00390625" style="0" customWidth="1"/>
    <col min="49" max="49" width="18.421875" style="0" customWidth="1"/>
    <col min="50" max="57" width="17.57421875" style="0" customWidth="1"/>
    <col min="58" max="61" width="18.00390625" style="0" customWidth="1"/>
    <col min="62" max="65" width="15.421875" style="0" customWidth="1"/>
    <col min="66" max="66" width="15.57421875" style="0" customWidth="1"/>
    <col min="67" max="67" width="15.421875" style="0" customWidth="1"/>
    <col min="68" max="68" width="14.28125" style="0" customWidth="1"/>
    <col min="69" max="69" width="15.57421875" style="0" customWidth="1"/>
    <col min="70" max="70" width="16.7109375" style="0" customWidth="1"/>
    <col min="71" max="71" width="17.421875" style="0" customWidth="1"/>
    <col min="72" max="72" width="16.57421875" style="0" customWidth="1"/>
  </cols>
  <sheetData>
    <row r="1" spans="1:66" ht="19.5" customHeight="1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</row>
    <row r="2" spans="1:66" ht="12.75" customHeight="1">
      <c r="A2" s="174" t="s">
        <v>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</row>
    <row r="3" spans="1:66" ht="12.75" customHeight="1">
      <c r="A3" s="174" t="s">
        <v>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</row>
    <row r="4" spans="1:66" ht="12.75" customHeight="1">
      <c r="A4" s="174" t="s">
        <v>104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</row>
    <row r="5" spans="1:66" ht="12.75">
      <c r="A5" s="209" t="s">
        <v>105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</row>
    <row r="6" spans="1:66" ht="51" customHeight="1">
      <c r="A6" s="210" t="s">
        <v>4</v>
      </c>
      <c r="B6" s="210" t="s">
        <v>5</v>
      </c>
      <c r="C6" s="201" t="s">
        <v>63</v>
      </c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3"/>
      <c r="AI6" s="34"/>
      <c r="AJ6" s="34"/>
      <c r="AK6" s="151"/>
      <c r="AL6" s="34"/>
      <c r="AM6" s="151"/>
      <c r="AN6" s="151"/>
      <c r="AO6" s="7" t="s">
        <v>7</v>
      </c>
      <c r="AP6" s="7"/>
      <c r="AQ6" s="152"/>
      <c r="AR6" s="7"/>
      <c r="AS6" s="152"/>
      <c r="AT6" s="7" t="s">
        <v>8</v>
      </c>
      <c r="AU6" s="7"/>
      <c r="AV6" s="152"/>
      <c r="AW6" s="7"/>
      <c r="AX6" s="206" t="s">
        <v>9</v>
      </c>
      <c r="AY6" s="207"/>
      <c r="AZ6" s="207"/>
      <c r="BA6" s="208"/>
      <c r="BB6" s="32"/>
      <c r="BC6" s="206" t="s">
        <v>11</v>
      </c>
      <c r="BD6" s="207"/>
      <c r="BE6" s="208"/>
      <c r="BF6" s="206" t="s">
        <v>12</v>
      </c>
      <c r="BG6" s="207"/>
      <c r="BH6" s="207"/>
      <c r="BI6" s="208"/>
      <c r="BJ6" s="212" t="s">
        <v>13</v>
      </c>
      <c r="BK6" s="212"/>
      <c r="BL6" s="212"/>
      <c r="BM6" s="212"/>
      <c r="BN6" s="7"/>
    </row>
    <row r="7" spans="1:72" s="26" customFormat="1" ht="76.5">
      <c r="A7" s="210"/>
      <c r="B7" s="210"/>
      <c r="C7" s="163" t="s">
        <v>64</v>
      </c>
      <c r="D7" s="161" t="s">
        <v>65</v>
      </c>
      <c r="E7" s="162" t="s">
        <v>573</v>
      </c>
      <c r="F7" s="204" t="s">
        <v>96</v>
      </c>
      <c r="G7" s="163" t="s">
        <v>66</v>
      </c>
      <c r="H7" s="161" t="s">
        <v>67</v>
      </c>
      <c r="I7" s="162" t="s">
        <v>574</v>
      </c>
      <c r="J7" s="204" t="s">
        <v>96</v>
      </c>
      <c r="K7" s="163" t="s">
        <v>68</v>
      </c>
      <c r="L7" s="161" t="s">
        <v>69</v>
      </c>
      <c r="M7" s="162" t="s">
        <v>575</v>
      </c>
      <c r="N7" s="164" t="s">
        <v>96</v>
      </c>
      <c r="O7" s="165" t="s">
        <v>95</v>
      </c>
      <c r="P7" s="163" t="s">
        <v>70</v>
      </c>
      <c r="Q7" s="161" t="s">
        <v>71</v>
      </c>
      <c r="R7" s="162" t="s">
        <v>576</v>
      </c>
      <c r="S7" s="164" t="s">
        <v>96</v>
      </c>
      <c r="T7" s="166" t="s">
        <v>72</v>
      </c>
      <c r="U7" s="161" t="s">
        <v>97</v>
      </c>
      <c r="V7" s="162" t="s">
        <v>577</v>
      </c>
      <c r="W7" s="164" t="s">
        <v>96</v>
      </c>
      <c r="X7" s="163" t="s">
        <v>73</v>
      </c>
      <c r="Y7" s="161" t="s">
        <v>94</v>
      </c>
      <c r="Z7" s="162" t="s">
        <v>578</v>
      </c>
      <c r="AA7" s="164" t="s">
        <v>96</v>
      </c>
      <c r="AB7" s="163" t="s">
        <v>74</v>
      </c>
      <c r="AC7" s="163" t="s">
        <v>75</v>
      </c>
      <c r="AD7" s="162" t="s">
        <v>579</v>
      </c>
      <c r="AE7" s="163" t="s">
        <v>76</v>
      </c>
      <c r="AF7" s="161" t="s">
        <v>84</v>
      </c>
      <c r="AG7" s="162" t="s">
        <v>580</v>
      </c>
      <c r="AH7" s="164" t="s">
        <v>96</v>
      </c>
      <c r="AI7" s="163" t="s">
        <v>581</v>
      </c>
      <c r="AJ7" s="161" t="s">
        <v>129</v>
      </c>
      <c r="AK7" s="162" t="s">
        <v>582</v>
      </c>
      <c r="AL7" s="164" t="s">
        <v>96</v>
      </c>
      <c r="AM7" s="169" t="s">
        <v>576</v>
      </c>
      <c r="AN7" s="169" t="s">
        <v>583</v>
      </c>
      <c r="AO7" s="163" t="s">
        <v>77</v>
      </c>
      <c r="AP7" s="161" t="s">
        <v>85</v>
      </c>
      <c r="AQ7" s="162" t="s">
        <v>584</v>
      </c>
      <c r="AR7" s="164" t="s">
        <v>96</v>
      </c>
      <c r="AS7" s="162" t="s">
        <v>585</v>
      </c>
      <c r="AT7" s="163" t="s">
        <v>78</v>
      </c>
      <c r="AU7" s="161" t="s">
        <v>86</v>
      </c>
      <c r="AV7" s="162" t="s">
        <v>586</v>
      </c>
      <c r="AW7" s="164" t="s">
        <v>96</v>
      </c>
      <c r="AX7" s="163" t="s">
        <v>79</v>
      </c>
      <c r="AY7" s="161" t="s">
        <v>87</v>
      </c>
      <c r="AZ7" s="162" t="s">
        <v>587</v>
      </c>
      <c r="BA7" s="164" t="s">
        <v>96</v>
      </c>
      <c r="BB7" s="161" t="s">
        <v>88</v>
      </c>
      <c r="BC7" s="163" t="s">
        <v>80</v>
      </c>
      <c r="BD7" s="161" t="s">
        <v>89</v>
      </c>
      <c r="BE7" s="164" t="s">
        <v>96</v>
      </c>
      <c r="BF7" s="163" t="s">
        <v>81</v>
      </c>
      <c r="BG7" s="161" t="s">
        <v>90</v>
      </c>
      <c r="BH7" s="162" t="s">
        <v>588</v>
      </c>
      <c r="BI7" s="164" t="s">
        <v>96</v>
      </c>
      <c r="BJ7" s="163" t="s">
        <v>82</v>
      </c>
      <c r="BK7" s="161" t="s">
        <v>91</v>
      </c>
      <c r="BL7" s="162" t="s">
        <v>589</v>
      </c>
      <c r="BM7" s="164" t="s">
        <v>96</v>
      </c>
      <c r="BN7" s="161" t="s">
        <v>93</v>
      </c>
      <c r="BO7" s="162" t="s">
        <v>590</v>
      </c>
      <c r="BP7" s="164" t="s">
        <v>96</v>
      </c>
      <c r="BQ7" s="170" t="s">
        <v>591</v>
      </c>
      <c r="BR7" s="162" t="s">
        <v>592</v>
      </c>
      <c r="BS7" s="162" t="s">
        <v>593</v>
      </c>
      <c r="BT7" s="162" t="s">
        <v>594</v>
      </c>
    </row>
    <row r="8" spans="1:72" s="26" customFormat="1" ht="25.5">
      <c r="A8" s="211"/>
      <c r="B8" s="210" t="s">
        <v>26</v>
      </c>
      <c r="C8" s="163" t="s">
        <v>26</v>
      </c>
      <c r="D8" s="161" t="s">
        <v>26</v>
      </c>
      <c r="E8" s="162" t="s">
        <v>26</v>
      </c>
      <c r="F8" s="205"/>
      <c r="G8" s="163" t="s">
        <v>26</v>
      </c>
      <c r="H8" s="161" t="s">
        <v>26</v>
      </c>
      <c r="I8" s="162" t="s">
        <v>26</v>
      </c>
      <c r="J8" s="205"/>
      <c r="K8" s="163" t="s">
        <v>26</v>
      </c>
      <c r="L8" s="161" t="s">
        <v>26</v>
      </c>
      <c r="M8" s="162" t="s">
        <v>26</v>
      </c>
      <c r="N8" s="164"/>
      <c r="O8" s="165"/>
      <c r="P8" s="163" t="s">
        <v>26</v>
      </c>
      <c r="Q8" s="161" t="s">
        <v>26</v>
      </c>
      <c r="R8" s="162" t="s">
        <v>26</v>
      </c>
      <c r="S8" s="164"/>
      <c r="T8" s="166" t="s">
        <v>26</v>
      </c>
      <c r="U8" s="161" t="s">
        <v>26</v>
      </c>
      <c r="V8" s="162" t="s">
        <v>26</v>
      </c>
      <c r="W8" s="164" t="s">
        <v>98</v>
      </c>
      <c r="X8" s="163" t="s">
        <v>26</v>
      </c>
      <c r="Y8" s="161" t="s">
        <v>26</v>
      </c>
      <c r="Z8" s="162" t="s">
        <v>26</v>
      </c>
      <c r="AA8" s="164"/>
      <c r="AB8" s="163" t="s">
        <v>26</v>
      </c>
      <c r="AC8" s="163" t="s">
        <v>26</v>
      </c>
      <c r="AD8" s="162" t="s">
        <v>26</v>
      </c>
      <c r="AE8" s="163" t="s">
        <v>26</v>
      </c>
      <c r="AF8" s="161" t="s">
        <v>26</v>
      </c>
      <c r="AG8" s="162" t="s">
        <v>26</v>
      </c>
      <c r="AH8" s="164"/>
      <c r="AI8" s="163" t="s">
        <v>26</v>
      </c>
      <c r="AJ8" s="161" t="s">
        <v>26</v>
      </c>
      <c r="AK8" s="162" t="s">
        <v>26</v>
      </c>
      <c r="AL8" s="164"/>
      <c r="AM8" s="169" t="s">
        <v>26</v>
      </c>
      <c r="AN8" s="169" t="s">
        <v>26</v>
      </c>
      <c r="AO8" s="163" t="s">
        <v>26</v>
      </c>
      <c r="AP8" s="161" t="s">
        <v>26</v>
      </c>
      <c r="AQ8" s="162" t="s">
        <v>26</v>
      </c>
      <c r="AR8" s="164"/>
      <c r="AS8" s="162" t="s">
        <v>26</v>
      </c>
      <c r="AT8" s="163" t="s">
        <v>26</v>
      </c>
      <c r="AU8" s="161" t="s">
        <v>26</v>
      </c>
      <c r="AV8" s="162" t="s">
        <v>26</v>
      </c>
      <c r="AW8" s="167"/>
      <c r="AX8" s="163" t="s">
        <v>26</v>
      </c>
      <c r="AY8" s="161" t="s">
        <v>26</v>
      </c>
      <c r="AZ8" s="162" t="s">
        <v>26</v>
      </c>
      <c r="BA8" s="164"/>
      <c r="BB8" s="28"/>
      <c r="BC8" s="163" t="s">
        <v>26</v>
      </c>
      <c r="BD8" s="161" t="s">
        <v>26</v>
      </c>
      <c r="BE8" s="164"/>
      <c r="BF8" s="163" t="s">
        <v>26</v>
      </c>
      <c r="BG8" s="161" t="s">
        <v>26</v>
      </c>
      <c r="BH8" s="162" t="s">
        <v>26</v>
      </c>
      <c r="BI8" s="164"/>
      <c r="BJ8" s="163" t="s">
        <v>26</v>
      </c>
      <c r="BK8" s="161" t="s">
        <v>26</v>
      </c>
      <c r="BL8" s="162" t="s">
        <v>26</v>
      </c>
      <c r="BM8" s="164"/>
      <c r="BN8" s="161" t="s">
        <v>26</v>
      </c>
      <c r="BO8" s="162" t="s">
        <v>26</v>
      </c>
      <c r="BP8" s="164"/>
      <c r="BQ8" s="162" t="s">
        <v>26</v>
      </c>
      <c r="BR8" s="162" t="s">
        <v>26</v>
      </c>
      <c r="BS8" s="162" t="s">
        <v>26</v>
      </c>
      <c r="BT8" s="162" t="s">
        <v>26</v>
      </c>
    </row>
    <row r="9" spans="1:72" ht="12.75">
      <c r="A9" s="2" t="s">
        <v>27</v>
      </c>
      <c r="B9" s="2" t="s">
        <v>28</v>
      </c>
      <c r="C9" s="1">
        <v>34192239.75</v>
      </c>
      <c r="D9" s="12">
        <f>+ปี59!D9</f>
        <v>46399569.97</v>
      </c>
      <c r="E9" s="12">
        <f>+ปี60!D9</f>
        <v>36758634.2</v>
      </c>
      <c r="F9" s="13">
        <f>+E9-D9</f>
        <v>-9640935.769999996</v>
      </c>
      <c r="G9" s="1">
        <v>79793418.16</v>
      </c>
      <c r="H9" s="12">
        <f>+ปี59!E9</f>
        <v>105572885.66</v>
      </c>
      <c r="I9" s="12">
        <f>+ปี60!E9</f>
        <v>125489285.04</v>
      </c>
      <c r="J9" s="13">
        <f>SUM(I9-H9)</f>
        <v>19916399.38000001</v>
      </c>
      <c r="K9" s="1">
        <v>37853434.8</v>
      </c>
      <c r="L9" s="14">
        <f>+ปี59!F9</f>
        <v>29421796.29</v>
      </c>
      <c r="M9" s="14">
        <f>+ปี60!F9</f>
        <v>25026182.39</v>
      </c>
      <c r="N9" s="13">
        <f>SUM(M9-L9)</f>
        <v>-4395613.8999999985</v>
      </c>
      <c r="O9" s="1">
        <v>53206903.59</v>
      </c>
      <c r="P9" s="1">
        <v>36005572.74</v>
      </c>
      <c r="Q9" s="1">
        <f>+ปี59!G9</f>
        <v>75414865.5</v>
      </c>
      <c r="R9" s="1">
        <f>+ปี60!G9</f>
        <v>36447684.12</v>
      </c>
      <c r="S9" s="13">
        <f>SUM(R9-Q9)</f>
        <v>-38967181.38</v>
      </c>
      <c r="T9" s="156">
        <v>22889133.52</v>
      </c>
      <c r="U9" s="12">
        <f>+ปี59!H9</f>
        <v>21576879.4</v>
      </c>
      <c r="V9" s="12">
        <f>+ปี60!H9</f>
        <v>22375530.37</v>
      </c>
      <c r="W9" s="51">
        <f>SUM(V9-U9)</f>
        <v>798650.9700000025</v>
      </c>
      <c r="X9" s="1">
        <v>783643</v>
      </c>
      <c r="Y9" s="22">
        <f>+ปี59!I9</f>
        <v>1107888</v>
      </c>
      <c r="Z9" s="22">
        <f>+ปี60!I9</f>
        <v>827106.32</v>
      </c>
      <c r="AA9" s="23">
        <f>SUM(Z9-Y9)</f>
        <v>-280781.68000000005</v>
      </c>
      <c r="AB9" s="1">
        <v>0</v>
      </c>
      <c r="AC9" s="1">
        <v>0</v>
      </c>
      <c r="AD9" s="12">
        <f>+ปี60!J9</f>
        <v>50000</v>
      </c>
      <c r="AE9" s="1">
        <v>626814.32</v>
      </c>
      <c r="AF9" s="1">
        <f>+ปี59!K9</f>
        <v>928818.42</v>
      </c>
      <c r="AG9" s="1">
        <f>+ปี60!K9</f>
        <v>985572.19</v>
      </c>
      <c r="AH9" s="13">
        <f>SUM(AG9-AF9)</f>
        <v>56753.7699999999</v>
      </c>
      <c r="AJ9" s="12"/>
      <c r="AK9" s="12">
        <f>+ปี60!L9</f>
        <v>13315259.47</v>
      </c>
      <c r="AL9" s="51">
        <f>+AJ9-AK9</f>
        <v>-13315259.47</v>
      </c>
      <c r="AM9" s="168">
        <f>+ปี60!M9</f>
        <v>4724721.2</v>
      </c>
      <c r="AN9" s="168">
        <f>+ปี60!N9</f>
        <v>1391761</v>
      </c>
      <c r="AO9" s="1">
        <v>524000</v>
      </c>
      <c r="AP9" s="1">
        <f>+ปี59!N9</f>
        <v>2937944</v>
      </c>
      <c r="AQ9" s="1">
        <f>+ปี60!O9</f>
        <v>2446959</v>
      </c>
      <c r="AR9" s="13">
        <f>SUM(AQ9-AP9)</f>
        <v>-490985</v>
      </c>
      <c r="AS9" s="12">
        <f>+ปี60!P9</f>
        <v>5702749.1</v>
      </c>
      <c r="AT9" s="1">
        <v>21585574.4</v>
      </c>
      <c r="AU9" s="1">
        <f>+ปี59!O9</f>
        <v>14575957</v>
      </c>
      <c r="AV9" s="1">
        <f>+ปี60!Q9</f>
        <v>14787757</v>
      </c>
      <c r="AW9" s="24">
        <f>SUM(AV9-AU9)</f>
        <v>211800</v>
      </c>
      <c r="AX9" s="1">
        <v>2415154</v>
      </c>
      <c r="AY9" s="1">
        <f>+ปี59!P9</f>
        <v>2347535</v>
      </c>
      <c r="AZ9" s="1">
        <f>+ปี60!R9</f>
        <v>2051767</v>
      </c>
      <c r="BA9" s="21">
        <f>SUM(AZ9-AY9)</f>
        <v>-295768</v>
      </c>
      <c r="BB9" s="52" t="str">
        <f>+ปี59!Q9</f>
        <v>-</v>
      </c>
      <c r="BC9" s="1">
        <v>9889871</v>
      </c>
      <c r="BD9" s="1">
        <f>+ปี59!R9</f>
        <v>6880614.34</v>
      </c>
      <c r="BE9" s="23">
        <f>SUM(BD9-BC9)</f>
        <v>-3009256.66</v>
      </c>
      <c r="BF9" s="1">
        <v>12412664.4</v>
      </c>
      <c r="BG9" s="1">
        <f>+ปี59!S9</f>
        <v>14003294.78</v>
      </c>
      <c r="BH9" s="1">
        <f>+ปี60!U9</f>
        <v>11706262.59</v>
      </c>
      <c r="BI9" s="23">
        <f>SUM(BH9-BG9)</f>
        <v>-2297032.1899999995</v>
      </c>
      <c r="BJ9" s="1">
        <v>1717000</v>
      </c>
      <c r="BK9" s="1">
        <f>+ปี59!T9</f>
        <v>151060</v>
      </c>
      <c r="BL9" s="1">
        <f>+ปี60!V9</f>
        <v>5485468.97</v>
      </c>
      <c r="BM9" s="23">
        <f>SUM(BL9-BK9)</f>
        <v>5334408.97</v>
      </c>
      <c r="BN9" s="1">
        <v>100000</v>
      </c>
      <c r="BO9" s="27">
        <f>+ปี60!X9</f>
        <v>100000</v>
      </c>
      <c r="BP9" s="27">
        <f>+BO9-BN9</f>
        <v>0</v>
      </c>
      <c r="BQ9" s="27">
        <f>+ปี60!Y9</f>
        <v>581533.81</v>
      </c>
      <c r="BR9" s="27">
        <f>+ปี60!Z9</f>
        <v>17934421</v>
      </c>
      <c r="BS9" s="27">
        <f>+ปี60!AA9</f>
        <v>2014447.99</v>
      </c>
      <c r="BT9" s="27">
        <f>+ปี60!AB9</f>
        <v>1345600</v>
      </c>
    </row>
    <row r="10" spans="1:72" ht="12.75">
      <c r="A10" s="2" t="s">
        <v>29</v>
      </c>
      <c r="B10" s="2" t="s">
        <v>30</v>
      </c>
      <c r="C10" s="1">
        <v>24234857.92</v>
      </c>
      <c r="D10" s="12">
        <f>+ปี59!D10</f>
        <v>21848994.55</v>
      </c>
      <c r="E10" s="12">
        <f>+ปี60!D10</f>
        <v>15943115.77</v>
      </c>
      <c r="F10" s="13">
        <f aca="true" t="shared" si="0" ref="F10:F24">+E10-D10</f>
        <v>-5905878.780000001</v>
      </c>
      <c r="G10" s="1">
        <v>20781899.79</v>
      </c>
      <c r="H10" s="12">
        <f>+ปี59!E10</f>
        <v>24802694.59</v>
      </c>
      <c r="I10" s="12">
        <f>+ปี60!E10</f>
        <v>30471548.44</v>
      </c>
      <c r="J10" s="13">
        <f aca="true" t="shared" si="1" ref="J10:J24">SUM(I10-H10)</f>
        <v>5668853.8500000015</v>
      </c>
      <c r="K10" s="1">
        <v>11335879.42</v>
      </c>
      <c r="L10" s="14">
        <f>+ปี59!F10</f>
        <v>8529346.09</v>
      </c>
      <c r="M10" s="14">
        <f>+ปี60!F10</f>
        <v>6209626.22</v>
      </c>
      <c r="N10" s="13">
        <f aca="true" t="shared" si="2" ref="N10:N24">SUM(M10-L10)</f>
        <v>-2319719.87</v>
      </c>
      <c r="O10" s="1">
        <v>16720679.21</v>
      </c>
      <c r="P10" s="1">
        <v>18166484.06</v>
      </c>
      <c r="Q10" s="1">
        <f>+ปี59!G10</f>
        <v>13065431.25</v>
      </c>
      <c r="R10" s="1">
        <f>+ปี60!G10</f>
        <v>9714936.83</v>
      </c>
      <c r="S10" s="13">
        <f aca="true" t="shared" si="3" ref="S10:S24">SUM(R10-Q10)</f>
        <v>-3350494.42</v>
      </c>
      <c r="T10" s="156">
        <v>9173950.51</v>
      </c>
      <c r="U10" s="12">
        <f>+ปี59!H10</f>
        <v>9102633.52</v>
      </c>
      <c r="V10" s="12">
        <f>+ปี60!H10</f>
        <v>8714088.53</v>
      </c>
      <c r="W10" s="51">
        <f aca="true" t="shared" si="4" ref="W10:W24">SUM(U10-T10)</f>
        <v>-71316.99000000022</v>
      </c>
      <c r="X10" s="1">
        <v>2171283</v>
      </c>
      <c r="Y10" s="22">
        <f>+ปี59!I10</f>
        <v>1607398</v>
      </c>
      <c r="Z10" s="22">
        <f>+ปี60!I10</f>
        <v>1980889.49</v>
      </c>
      <c r="AA10" s="23">
        <f aca="true" t="shared" si="5" ref="AA10:AA24">SUM(Z10-Y10)</f>
        <v>373491.49</v>
      </c>
      <c r="AB10" s="1">
        <v>0</v>
      </c>
      <c r="AC10" s="1">
        <v>0</v>
      </c>
      <c r="AD10" s="12">
        <f>+ปี60!J10</f>
        <v>0</v>
      </c>
      <c r="AE10" s="1">
        <v>173416.46</v>
      </c>
      <c r="AF10" s="1">
        <f>+ปี59!K10</f>
        <v>594632.37</v>
      </c>
      <c r="AG10" s="1">
        <f>+ปี60!K10</f>
        <v>447893.94</v>
      </c>
      <c r="AH10" s="13">
        <f aca="true" t="shared" si="6" ref="AH10:AH24">SUM(AG10-AF10)</f>
        <v>-146738.43</v>
      </c>
      <c r="AI10" s="12"/>
      <c r="AJ10" s="12">
        <v>0</v>
      </c>
      <c r="AK10" s="12">
        <f>+ปี60!L10</f>
        <v>4048229.72</v>
      </c>
      <c r="AL10" s="51">
        <f aca="true" t="shared" si="7" ref="AL10:AL24">+AJ10-AK10</f>
        <v>-4048229.72</v>
      </c>
      <c r="AM10" s="168">
        <f>+ปี60!M10</f>
        <v>845724.6</v>
      </c>
      <c r="AN10" s="168">
        <f>+ปี60!N10</f>
        <v>300550</v>
      </c>
      <c r="AO10" s="1">
        <v>698680</v>
      </c>
      <c r="AP10" s="1">
        <f>+ปี59!N10</f>
        <v>1140548</v>
      </c>
      <c r="AQ10" s="1">
        <f>+ปี60!O10</f>
        <v>387193</v>
      </c>
      <c r="AR10" s="13">
        <f aca="true" t="shared" si="8" ref="AR10:AR24">SUM(AQ10-AP10)</f>
        <v>-753355</v>
      </c>
      <c r="AS10" s="12">
        <f>+ปี60!P10</f>
        <v>224559.9</v>
      </c>
      <c r="AT10" s="1">
        <v>4050111</v>
      </c>
      <c r="AU10" s="1">
        <f>+ปี59!O10</f>
        <v>2634024</v>
      </c>
      <c r="AV10" s="1">
        <f>+ปี60!Q10</f>
        <v>2582432</v>
      </c>
      <c r="AW10" s="24">
        <f aca="true" t="shared" si="9" ref="AW10:AW24">SUM(AV10-AU10)</f>
        <v>-51592</v>
      </c>
      <c r="AX10" s="1">
        <v>1646765</v>
      </c>
      <c r="AY10" s="1">
        <f>+ปี59!P10</f>
        <v>1785015</v>
      </c>
      <c r="AZ10" s="1">
        <f>+ปี60!R10</f>
        <v>1408631</v>
      </c>
      <c r="BA10" s="21">
        <f aca="true" t="shared" si="10" ref="BA10:BA24">SUM(AZ10-AY10)</f>
        <v>-376384</v>
      </c>
      <c r="BB10" s="52" t="str">
        <f>+ปี59!Q10</f>
        <v>-</v>
      </c>
      <c r="BC10" s="1">
        <v>4947479</v>
      </c>
      <c r="BD10" s="1">
        <f>+ปี59!R10</f>
        <v>3439844.67</v>
      </c>
      <c r="BE10" s="23">
        <f aca="true" t="shared" si="11" ref="BE10:BE24">SUM(BD10-BC10)</f>
        <v>-1507634.33</v>
      </c>
      <c r="BF10" s="1">
        <v>4071018.52</v>
      </c>
      <c r="BG10" s="1">
        <f>+ปี59!S10</f>
        <v>5256892.43</v>
      </c>
      <c r="BH10" s="1">
        <f>+ปี60!U10</f>
        <v>3313519.85</v>
      </c>
      <c r="BI10" s="23">
        <f aca="true" t="shared" si="12" ref="BI10:BI24">SUM(BH10-BG10)</f>
        <v>-1943372.5799999996</v>
      </c>
      <c r="BJ10" s="1">
        <v>631000</v>
      </c>
      <c r="BK10" s="1">
        <v>0</v>
      </c>
      <c r="BL10" s="1">
        <f>+ปี60!V10</f>
        <v>869131.3</v>
      </c>
      <c r="BM10" s="23">
        <f aca="true" t="shared" si="13" ref="BM10:BM24">SUM(BL10-BK10)</f>
        <v>869131.3</v>
      </c>
      <c r="BN10" s="1">
        <v>100000</v>
      </c>
      <c r="BO10" s="27">
        <f>+ปี60!X10</f>
        <v>100000</v>
      </c>
      <c r="BP10" s="27">
        <f aca="true" t="shared" si="14" ref="BP10:BP24">+BO10-BN10</f>
        <v>0</v>
      </c>
      <c r="BQ10" s="27">
        <f>+ปี60!Y10</f>
        <v>209498.66</v>
      </c>
      <c r="BR10" s="27">
        <f>+ปี60!Z10</f>
        <v>5568973</v>
      </c>
      <c r="BS10" s="27">
        <f>+ปี60!AA10</f>
        <v>519096.4</v>
      </c>
      <c r="BT10" s="27">
        <f>+ปี60!AB10</f>
        <v>313950</v>
      </c>
    </row>
    <row r="11" spans="1:72" ht="12.75">
      <c r="A11" s="2" t="s">
        <v>31</v>
      </c>
      <c r="B11" s="2" t="s">
        <v>32</v>
      </c>
      <c r="C11" s="1">
        <v>8558611.96</v>
      </c>
      <c r="D11" s="12">
        <f>+ปี59!D11</f>
        <v>11212588.71</v>
      </c>
      <c r="E11" s="12">
        <f>+ปี60!D11</f>
        <v>11196179.02</v>
      </c>
      <c r="F11" s="13">
        <f t="shared" si="0"/>
        <v>-16409.69000000134</v>
      </c>
      <c r="G11" s="1">
        <v>5258467.67</v>
      </c>
      <c r="H11" s="12">
        <f>+ปี59!E11</f>
        <v>4812090.49</v>
      </c>
      <c r="I11" s="12">
        <f>+ปี60!E11</f>
        <v>4089075.18</v>
      </c>
      <c r="J11" s="13">
        <f t="shared" si="1"/>
        <v>-723015.31</v>
      </c>
      <c r="K11" s="1">
        <v>6516648.22</v>
      </c>
      <c r="L11" s="14">
        <f>+ปี59!F11</f>
        <v>6725671.34</v>
      </c>
      <c r="M11" s="14">
        <f>+ปี60!F11</f>
        <v>5544295.82</v>
      </c>
      <c r="N11" s="13">
        <f t="shared" si="2"/>
        <v>-1181375.5199999996</v>
      </c>
      <c r="O11" s="1">
        <v>945131.95</v>
      </c>
      <c r="P11" s="1">
        <v>1424620.06</v>
      </c>
      <c r="Q11" s="1">
        <f>+ปี59!G11</f>
        <v>961973.36</v>
      </c>
      <c r="R11" s="1">
        <f>+ปี60!G11</f>
        <v>537149.33</v>
      </c>
      <c r="S11" s="13">
        <f t="shared" si="3"/>
        <v>-424824.03</v>
      </c>
      <c r="T11" s="156">
        <v>2267134.11</v>
      </c>
      <c r="U11" s="12">
        <f>+ปี59!H11</f>
        <v>3974493.33</v>
      </c>
      <c r="V11" s="12">
        <f>+ปี60!H11</f>
        <v>2538534.84</v>
      </c>
      <c r="W11" s="51">
        <f t="shared" si="4"/>
        <v>1707359.2200000002</v>
      </c>
      <c r="X11" s="1">
        <v>1061394</v>
      </c>
      <c r="Y11" s="22">
        <f>+ปี59!I11</f>
        <v>736278</v>
      </c>
      <c r="Z11" s="22">
        <f>+ปี60!I11</f>
        <v>658829.62</v>
      </c>
      <c r="AA11" s="23">
        <f t="shared" si="5"/>
        <v>-77448.38</v>
      </c>
      <c r="AB11" s="1">
        <v>0</v>
      </c>
      <c r="AC11" s="1">
        <v>0</v>
      </c>
      <c r="AD11" s="12">
        <f>+ปี60!J11</f>
        <v>0</v>
      </c>
      <c r="AE11" s="1">
        <v>359039.24</v>
      </c>
      <c r="AF11" s="1">
        <f>+ปี59!K11</f>
        <v>583232.61</v>
      </c>
      <c r="AG11" s="1">
        <f>+ปี60!K11</f>
        <v>215209.16</v>
      </c>
      <c r="AH11" s="13">
        <f t="shared" si="6"/>
        <v>-368023.44999999995</v>
      </c>
      <c r="AI11" s="12"/>
      <c r="AJ11" s="12">
        <v>0</v>
      </c>
      <c r="AK11" s="12">
        <f>+ปี60!L11</f>
        <v>0</v>
      </c>
      <c r="AL11" s="51">
        <f t="shared" si="7"/>
        <v>0</v>
      </c>
      <c r="AM11" s="168">
        <f>+ปี60!M11</f>
        <v>80247.85</v>
      </c>
      <c r="AN11" s="168">
        <f>+ปี60!N11</f>
        <v>0</v>
      </c>
      <c r="AO11" s="1">
        <v>31000</v>
      </c>
      <c r="AP11" s="1">
        <f>+ปี59!N11</f>
        <v>36446</v>
      </c>
      <c r="AQ11" s="1">
        <f>+ปี60!O11</f>
        <v>67383.7</v>
      </c>
      <c r="AR11" s="13">
        <f t="shared" si="8"/>
        <v>30937.699999999997</v>
      </c>
      <c r="AS11" s="12">
        <f>+ปี60!P11</f>
        <v>57579.58</v>
      </c>
      <c r="AT11" s="1">
        <v>20155.2</v>
      </c>
      <c r="AU11" s="1">
        <v>0</v>
      </c>
      <c r="AV11" s="1">
        <f>+ปี60!Q11</f>
        <v>0</v>
      </c>
      <c r="AW11" s="24">
        <f t="shared" si="9"/>
        <v>0</v>
      </c>
      <c r="AX11" s="1">
        <v>1189948</v>
      </c>
      <c r="AY11" s="1">
        <f>+ปี59!P11</f>
        <v>1187889</v>
      </c>
      <c r="AZ11" s="1">
        <f>+ปี60!R11</f>
        <v>991970</v>
      </c>
      <c r="BA11" s="21">
        <f t="shared" si="10"/>
        <v>-195919</v>
      </c>
      <c r="BB11" s="52">
        <f>+ปี59!Q11</f>
        <v>1500000</v>
      </c>
      <c r="BC11" s="1">
        <v>2053193</v>
      </c>
      <c r="BD11" s="1">
        <f>+ปี59!R11</f>
        <v>2922734.52</v>
      </c>
      <c r="BE11" s="1">
        <f t="shared" si="11"/>
        <v>869541.52</v>
      </c>
      <c r="BF11" s="1">
        <v>951819.02</v>
      </c>
      <c r="BG11" s="1">
        <f>+ปี59!S11</f>
        <v>898073.31</v>
      </c>
      <c r="BH11" s="1">
        <f>+ปี60!U11</f>
        <v>839976.31</v>
      </c>
      <c r="BI11" s="23">
        <f t="shared" si="12"/>
        <v>-58097</v>
      </c>
      <c r="BJ11" s="1">
        <v>67330.91</v>
      </c>
      <c r="BK11" s="1">
        <f>+ปี59!T11</f>
        <v>371.38</v>
      </c>
      <c r="BL11" s="1">
        <f>+ปี60!V11</f>
        <v>121544.2</v>
      </c>
      <c r="BM11" s="23">
        <f t="shared" si="13"/>
        <v>121172.81999999999</v>
      </c>
      <c r="BN11" s="1">
        <v>100000</v>
      </c>
      <c r="BO11" s="27">
        <f>+ปี60!X11</f>
        <v>100000</v>
      </c>
      <c r="BP11" s="27">
        <f t="shared" si="14"/>
        <v>0</v>
      </c>
      <c r="BQ11" s="27">
        <f>+ปี60!Y11</f>
        <v>8843.25</v>
      </c>
      <c r="BR11" s="27">
        <f>+ปี60!Z11</f>
        <v>750940</v>
      </c>
      <c r="BS11" s="27">
        <f>+ปี60!AA11</f>
        <v>68340.34</v>
      </c>
      <c r="BT11" s="27">
        <f>+ปี60!AB11</f>
        <v>0</v>
      </c>
    </row>
    <row r="12" spans="1:72" ht="12.75">
      <c r="A12" s="2" t="s">
        <v>33</v>
      </c>
      <c r="B12" s="2" t="s">
        <v>34</v>
      </c>
      <c r="C12" s="1">
        <v>8931656.89</v>
      </c>
      <c r="D12" s="12">
        <f>+ปี59!D12</f>
        <v>10623220.81</v>
      </c>
      <c r="E12" s="12">
        <f>+ปี60!D12</f>
        <v>11555503.85</v>
      </c>
      <c r="F12" s="13">
        <f t="shared" si="0"/>
        <v>932283.0399999991</v>
      </c>
      <c r="G12" s="1">
        <v>3805783.23</v>
      </c>
      <c r="H12" s="12">
        <f>+ปี59!E12</f>
        <v>4260366.3</v>
      </c>
      <c r="I12" s="12">
        <f>+ปี60!E12</f>
        <v>4945600.39</v>
      </c>
      <c r="J12" s="13">
        <f t="shared" si="1"/>
        <v>685234.0899999999</v>
      </c>
      <c r="K12" s="1">
        <v>5368345.41</v>
      </c>
      <c r="L12" s="14">
        <f>+ปี59!F12</f>
        <v>4981395.48</v>
      </c>
      <c r="M12" s="14">
        <f>+ปี60!F12</f>
        <v>4108662.9</v>
      </c>
      <c r="N12" s="13">
        <f t="shared" si="2"/>
        <v>-872732.5800000005</v>
      </c>
      <c r="O12" s="1">
        <v>739504.85</v>
      </c>
      <c r="P12" s="1">
        <v>1398977.26</v>
      </c>
      <c r="Q12" s="1">
        <f>+ปี59!G12</f>
        <v>841368.52</v>
      </c>
      <c r="R12" s="1">
        <f>+ปี60!G12</f>
        <v>678178.63</v>
      </c>
      <c r="S12" s="13">
        <f t="shared" si="3"/>
        <v>-163189.89</v>
      </c>
      <c r="T12" s="156">
        <v>1948373.18</v>
      </c>
      <c r="U12" s="12">
        <f>+ปี59!H12</f>
        <v>2248098.39</v>
      </c>
      <c r="V12" s="12">
        <f>+ปี60!H12</f>
        <v>2215112.2</v>
      </c>
      <c r="W12" s="51">
        <f t="shared" si="4"/>
        <v>299725.2100000002</v>
      </c>
      <c r="X12" s="1">
        <v>242640</v>
      </c>
      <c r="Y12" s="22">
        <f>+ปี59!I12</f>
        <v>186842</v>
      </c>
      <c r="Z12" s="22">
        <f>+ปี60!I12</f>
        <v>135336.53</v>
      </c>
      <c r="AA12" s="23">
        <f t="shared" si="5"/>
        <v>-51505.47</v>
      </c>
      <c r="AB12" s="1">
        <v>0</v>
      </c>
      <c r="AC12" s="1">
        <v>0</v>
      </c>
      <c r="AD12" s="12">
        <f>+ปี60!J12</f>
        <v>0</v>
      </c>
      <c r="AE12" s="1">
        <v>273526.68</v>
      </c>
      <c r="AF12" s="1">
        <f>+ปี59!K12</f>
        <v>335482.32</v>
      </c>
      <c r="AG12" s="1">
        <f>+ปี60!K12</f>
        <v>205207.07</v>
      </c>
      <c r="AH12" s="13">
        <f t="shared" si="6"/>
        <v>-130275.25</v>
      </c>
      <c r="AI12" s="12"/>
      <c r="AJ12" s="12">
        <v>0</v>
      </c>
      <c r="AK12" s="12">
        <f>+ปี60!L12</f>
        <v>0</v>
      </c>
      <c r="AL12" s="51">
        <f t="shared" si="7"/>
        <v>0</v>
      </c>
      <c r="AM12" s="168">
        <f>+ปี60!M12</f>
        <v>79659.44</v>
      </c>
      <c r="AN12" s="168">
        <f>+ปี60!N12</f>
        <v>0</v>
      </c>
      <c r="AO12" s="1">
        <v>85147</v>
      </c>
      <c r="AP12" s="1">
        <v>0</v>
      </c>
      <c r="AQ12" s="1">
        <f>+ปี60!O12</f>
        <v>49904.54</v>
      </c>
      <c r="AR12" s="13">
        <f t="shared" si="8"/>
        <v>49904.54</v>
      </c>
      <c r="AS12" s="12">
        <f>+ปี60!P12</f>
        <v>500</v>
      </c>
      <c r="AT12" s="1">
        <v>0</v>
      </c>
      <c r="AU12" s="1">
        <v>0</v>
      </c>
      <c r="AV12" s="1">
        <f>+ปี60!Q12</f>
        <v>0</v>
      </c>
      <c r="AW12" s="24">
        <f t="shared" si="9"/>
        <v>0</v>
      </c>
      <c r="AX12" s="1">
        <v>814856</v>
      </c>
      <c r="AY12" s="1">
        <f>+ปี59!P12</f>
        <v>951592</v>
      </c>
      <c r="AZ12" s="1">
        <f>+ปี60!R12</f>
        <v>761169</v>
      </c>
      <c r="BA12" s="21">
        <f t="shared" si="10"/>
        <v>-190423</v>
      </c>
      <c r="BB12" s="52">
        <f>+ปี59!Q12</f>
        <v>1500000</v>
      </c>
      <c r="BC12" s="1">
        <v>1614651</v>
      </c>
      <c r="BD12" s="1">
        <f>+ปี59!R12</f>
        <v>2089024.7</v>
      </c>
      <c r="BE12" s="1">
        <f t="shared" si="11"/>
        <v>474373.69999999995</v>
      </c>
      <c r="BF12" s="1">
        <v>472427.34</v>
      </c>
      <c r="BG12" s="1">
        <f>+ปี59!S12</f>
        <v>447333.71</v>
      </c>
      <c r="BH12" s="1">
        <f>+ปี60!U12</f>
        <v>296527.43</v>
      </c>
      <c r="BI12" s="23">
        <f t="shared" si="12"/>
        <v>-150806.28000000003</v>
      </c>
      <c r="BJ12" s="1">
        <v>0</v>
      </c>
      <c r="BK12" s="1">
        <v>0</v>
      </c>
      <c r="BL12" s="1">
        <f>+ปี60!V12</f>
        <v>76516.07</v>
      </c>
      <c r="BM12" s="23">
        <f t="shared" si="13"/>
        <v>76516.07</v>
      </c>
      <c r="BN12" s="1">
        <v>100000</v>
      </c>
      <c r="BO12" s="27">
        <f>+ปี60!X12</f>
        <v>100000</v>
      </c>
      <c r="BP12" s="27">
        <f t="shared" si="14"/>
        <v>0</v>
      </c>
      <c r="BQ12" s="27">
        <f>+ปี60!Y12</f>
        <v>7218.26</v>
      </c>
      <c r="BR12" s="27">
        <f>+ปี60!Z12</f>
        <v>588402</v>
      </c>
      <c r="BS12" s="27">
        <f>+ปี60!AA12</f>
        <v>102310.16</v>
      </c>
      <c r="BT12" s="27">
        <f>+ปี60!AB12</f>
        <v>0</v>
      </c>
    </row>
    <row r="13" spans="1:72" ht="12.75">
      <c r="A13" s="2" t="s">
        <v>35</v>
      </c>
      <c r="B13" s="2" t="s">
        <v>36</v>
      </c>
      <c r="C13" s="1">
        <v>8769238.54</v>
      </c>
      <c r="D13" s="12">
        <f>+ปี59!D13</f>
        <v>4113692.79</v>
      </c>
      <c r="E13" s="12">
        <f>+ปี60!D13</f>
        <v>10059590.56</v>
      </c>
      <c r="F13" s="13">
        <f t="shared" si="0"/>
        <v>5945897.7700000005</v>
      </c>
      <c r="G13" s="1">
        <v>2524386.34</v>
      </c>
      <c r="H13" s="12">
        <f>+ปี59!E13</f>
        <v>2760721.72</v>
      </c>
      <c r="I13" s="12">
        <f>+ปี60!E13</f>
        <v>5171626.76</v>
      </c>
      <c r="J13" s="13">
        <f t="shared" si="1"/>
        <v>2410905.0399999996</v>
      </c>
      <c r="K13" s="1">
        <v>4418233.61</v>
      </c>
      <c r="L13" s="14">
        <f>+ปี59!F13</f>
        <v>6647609.74</v>
      </c>
      <c r="M13" s="14">
        <f>+ปี60!F13</f>
        <v>5824883.82</v>
      </c>
      <c r="N13" s="13">
        <f t="shared" si="2"/>
        <v>-822725.9199999999</v>
      </c>
      <c r="O13" s="1">
        <v>595972.7</v>
      </c>
      <c r="P13" s="1">
        <v>783399.29</v>
      </c>
      <c r="Q13" s="1">
        <f>+ปี59!G13</f>
        <v>546133.03</v>
      </c>
      <c r="R13" s="1">
        <f>+ปี60!G13</f>
        <v>583467</v>
      </c>
      <c r="S13" s="13">
        <f t="shared" si="3"/>
        <v>37333.96999999997</v>
      </c>
      <c r="T13" s="156">
        <v>1508918.59</v>
      </c>
      <c r="U13" s="12">
        <f>+ปี59!H13</f>
        <v>1735441.32</v>
      </c>
      <c r="V13" s="12">
        <f>+ปี60!H13</f>
        <v>3691439.91</v>
      </c>
      <c r="W13" s="51">
        <f t="shared" si="4"/>
        <v>226522.72999999998</v>
      </c>
      <c r="X13" s="1">
        <v>814669</v>
      </c>
      <c r="Y13" s="22">
        <f>+ปี59!I13</f>
        <v>568220</v>
      </c>
      <c r="Z13" s="22">
        <f>+ปี60!I13</f>
        <v>380879.03</v>
      </c>
      <c r="AA13" s="23">
        <f t="shared" si="5"/>
        <v>-187340.96999999997</v>
      </c>
      <c r="AB13" s="1">
        <v>0</v>
      </c>
      <c r="AC13" s="1">
        <v>0</v>
      </c>
      <c r="AD13" s="12">
        <f>+ปี60!J13</f>
        <v>0</v>
      </c>
      <c r="AE13" s="1">
        <v>154010.23</v>
      </c>
      <c r="AF13" s="1">
        <f>+ปี59!K13</f>
        <v>750633.4</v>
      </c>
      <c r="AG13" s="1">
        <f>+ปี60!K13</f>
        <v>217139.88</v>
      </c>
      <c r="AH13" s="13">
        <f t="shared" si="6"/>
        <v>-533493.52</v>
      </c>
      <c r="AI13" s="12"/>
      <c r="AJ13" s="12">
        <v>0</v>
      </c>
      <c r="AK13" s="12">
        <f>+ปี60!L13</f>
        <v>0</v>
      </c>
      <c r="AL13" s="51">
        <f t="shared" si="7"/>
        <v>0</v>
      </c>
      <c r="AM13" s="168">
        <f>+ปี60!M13</f>
        <v>24521.8</v>
      </c>
      <c r="AN13" s="168">
        <f>+ปี60!N13</f>
        <v>0</v>
      </c>
      <c r="AO13" s="1">
        <v>101400</v>
      </c>
      <c r="AP13" s="1">
        <f>+ปี59!N13</f>
        <v>88518</v>
      </c>
      <c r="AQ13" s="1">
        <f>+ปี60!O13</f>
        <v>98005.7</v>
      </c>
      <c r="AR13" s="13">
        <f t="shared" si="8"/>
        <v>9487.699999999997</v>
      </c>
      <c r="AS13" s="12">
        <f>+ปี60!P13</f>
        <v>24223.2</v>
      </c>
      <c r="AT13" s="1">
        <v>0</v>
      </c>
      <c r="AU13" s="1">
        <v>0</v>
      </c>
      <c r="AV13" s="1">
        <f>+ปี60!Q13</f>
        <v>0</v>
      </c>
      <c r="AW13" s="24">
        <f t="shared" si="9"/>
        <v>0</v>
      </c>
      <c r="AX13" s="1">
        <v>751801</v>
      </c>
      <c r="AY13" s="1">
        <f>+ปี59!P13</f>
        <v>793344</v>
      </c>
      <c r="AZ13" s="1">
        <f>+ปี60!R13</f>
        <v>698075</v>
      </c>
      <c r="BA13" s="21">
        <f t="shared" si="10"/>
        <v>-95269</v>
      </c>
      <c r="BB13" s="52">
        <f>+ปี59!Q13</f>
        <v>2500000</v>
      </c>
      <c r="BC13" s="1">
        <v>2125540</v>
      </c>
      <c r="BD13" s="1">
        <f>+ปี59!R13</f>
        <v>3383438.27</v>
      </c>
      <c r="BE13" s="1">
        <f t="shared" si="11"/>
        <v>1257898.27</v>
      </c>
      <c r="BF13" s="1">
        <v>394043.37</v>
      </c>
      <c r="BG13" s="1">
        <f>+ปี59!S13</f>
        <v>316721.67</v>
      </c>
      <c r="BH13" s="1">
        <f>+ปี60!U13</f>
        <v>267945.04</v>
      </c>
      <c r="BI13" s="23">
        <f t="shared" si="12"/>
        <v>-48776.630000000005</v>
      </c>
      <c r="BJ13" s="1">
        <v>0</v>
      </c>
      <c r="BK13" s="1">
        <v>0</v>
      </c>
      <c r="BL13" s="1">
        <f>+ปี60!V13</f>
        <v>21301.7</v>
      </c>
      <c r="BM13" s="23">
        <f t="shared" si="13"/>
        <v>21301.7</v>
      </c>
      <c r="BN13" s="1">
        <v>100000</v>
      </c>
      <c r="BO13" s="27">
        <f>+ปี60!X13</f>
        <v>100000</v>
      </c>
      <c r="BP13" s="27">
        <f t="shared" si="14"/>
        <v>0</v>
      </c>
      <c r="BQ13" s="27">
        <f>+ปี60!Y13</f>
        <v>18647.71</v>
      </c>
      <c r="BR13" s="27">
        <f>+ปี60!Z13</f>
        <v>555396</v>
      </c>
      <c r="BS13" s="27">
        <f>+ปี60!AA13</f>
        <v>9110</v>
      </c>
      <c r="BT13" s="27">
        <f>+ปี60!AB13</f>
        <v>0</v>
      </c>
    </row>
    <row r="14" spans="1:72" ht="12.75">
      <c r="A14" s="2" t="s">
        <v>37</v>
      </c>
      <c r="B14" s="2" t="s">
        <v>38</v>
      </c>
      <c r="C14" s="1">
        <v>7562455.33</v>
      </c>
      <c r="D14" s="12">
        <f>+ปี59!D14</f>
        <v>7125342.89</v>
      </c>
      <c r="E14" s="12">
        <f>+ปี60!D14</f>
        <v>7045105.72</v>
      </c>
      <c r="F14" s="13">
        <f t="shared" si="0"/>
        <v>-80237.16999999993</v>
      </c>
      <c r="G14" s="1">
        <v>1633008.33</v>
      </c>
      <c r="H14" s="12">
        <f>+ปี59!E14</f>
        <v>2205320.21</v>
      </c>
      <c r="I14" s="12">
        <f>+ปี60!E14</f>
        <v>1433877.09</v>
      </c>
      <c r="J14" s="13">
        <f t="shared" si="1"/>
        <v>-771443.1199999999</v>
      </c>
      <c r="K14" s="1">
        <v>3600718.11</v>
      </c>
      <c r="L14" s="14">
        <f>+ปี59!F14</f>
        <v>5019608.05</v>
      </c>
      <c r="M14" s="14">
        <f>+ปี60!F14</f>
        <v>3464078.34</v>
      </c>
      <c r="N14" s="13">
        <f t="shared" si="2"/>
        <v>-1555529.71</v>
      </c>
      <c r="O14" s="1">
        <v>671145.6</v>
      </c>
      <c r="P14" s="1">
        <v>994280.67</v>
      </c>
      <c r="Q14" s="1">
        <f>+ปี59!G14</f>
        <v>471016.2</v>
      </c>
      <c r="R14" s="1">
        <f>+ปี60!G14</f>
        <v>311714.05</v>
      </c>
      <c r="S14" s="13">
        <f t="shared" si="3"/>
        <v>-159302.15000000002</v>
      </c>
      <c r="T14" s="156">
        <v>1328710.11</v>
      </c>
      <c r="U14" s="12">
        <f>+ปี59!H14</f>
        <v>1476568.49</v>
      </c>
      <c r="V14" s="12">
        <f>+ปี60!H14</f>
        <v>1454983.26</v>
      </c>
      <c r="W14" s="51">
        <f t="shared" si="4"/>
        <v>147858.3799999999</v>
      </c>
      <c r="X14" s="1">
        <v>415103</v>
      </c>
      <c r="Y14" s="22">
        <f>+ปี59!I14</f>
        <v>290239</v>
      </c>
      <c r="Z14" s="22">
        <f>+ปี60!I14</f>
        <v>134743.5</v>
      </c>
      <c r="AA14" s="23">
        <f t="shared" si="5"/>
        <v>-155495.5</v>
      </c>
      <c r="AB14" s="1">
        <v>0</v>
      </c>
      <c r="AC14" s="1">
        <v>0</v>
      </c>
      <c r="AD14" s="12">
        <f>+ปี60!J14</f>
        <v>0</v>
      </c>
      <c r="AE14" s="1">
        <v>134455.24</v>
      </c>
      <c r="AF14" s="1">
        <f>+ปี59!K14</f>
        <v>527019.33</v>
      </c>
      <c r="AG14" s="1">
        <f>+ปี60!K14</f>
        <v>202150.52</v>
      </c>
      <c r="AH14" s="13">
        <f t="shared" si="6"/>
        <v>-324868.80999999994</v>
      </c>
      <c r="AI14" s="12"/>
      <c r="AJ14" s="12">
        <f>+ปี59!L14</f>
        <v>2000000</v>
      </c>
      <c r="AK14" s="12">
        <f>+ปี60!L14</f>
        <v>2500000</v>
      </c>
      <c r="AL14" s="51">
        <f>+AJ14-AK14</f>
        <v>-500000</v>
      </c>
      <c r="AM14" s="168">
        <f>+ปี60!M14</f>
        <v>33645.47</v>
      </c>
      <c r="AN14" s="168">
        <f>+ปี60!N14</f>
        <v>0</v>
      </c>
      <c r="AO14" s="1">
        <v>4000</v>
      </c>
      <c r="AP14" s="1">
        <v>0</v>
      </c>
      <c r="AQ14" s="1">
        <f>+ปี60!O14</f>
        <v>8616</v>
      </c>
      <c r="AR14" s="13">
        <f t="shared" si="8"/>
        <v>8616</v>
      </c>
      <c r="AS14" s="12">
        <f>+ปี60!P14</f>
        <v>6989.58</v>
      </c>
      <c r="AT14" s="1">
        <v>0</v>
      </c>
      <c r="AU14" s="1">
        <v>0</v>
      </c>
      <c r="AV14" s="1">
        <f>+ปี60!Q14</f>
        <v>0</v>
      </c>
      <c r="AW14" s="24">
        <f t="shared" si="9"/>
        <v>0</v>
      </c>
      <c r="AX14" s="1">
        <v>827706</v>
      </c>
      <c r="AY14" s="1">
        <f>+ปี59!P14</f>
        <v>722854</v>
      </c>
      <c r="AZ14" s="1">
        <f>+ปี60!R14</f>
        <v>658986</v>
      </c>
      <c r="BA14" s="21">
        <f t="shared" si="10"/>
        <v>-63868</v>
      </c>
      <c r="BB14" s="52">
        <f>+ปี59!Q14</f>
        <v>2500000</v>
      </c>
      <c r="BC14" s="1">
        <v>1579237</v>
      </c>
      <c r="BD14" s="1">
        <f>+ปี59!R14</f>
        <v>3127057.46</v>
      </c>
      <c r="BE14" s="1">
        <f t="shared" si="11"/>
        <v>1547820.46</v>
      </c>
      <c r="BF14" s="1">
        <v>258672.57</v>
      </c>
      <c r="BG14" s="1">
        <f>+ปี59!S14</f>
        <v>397886.04</v>
      </c>
      <c r="BH14" s="1">
        <f>+ปี60!U14</f>
        <v>221418.92</v>
      </c>
      <c r="BI14" s="23">
        <f t="shared" si="12"/>
        <v>-176467.11999999997</v>
      </c>
      <c r="BJ14" s="1">
        <v>0</v>
      </c>
      <c r="BK14" s="1">
        <v>0</v>
      </c>
      <c r="BL14" s="1">
        <f>+ปี60!V14</f>
        <v>29387.5</v>
      </c>
      <c r="BM14" s="23">
        <f t="shared" si="13"/>
        <v>29387.5</v>
      </c>
      <c r="BN14" s="1">
        <v>100000</v>
      </c>
      <c r="BO14" s="27">
        <f>+ปี60!X14</f>
        <v>100000</v>
      </c>
      <c r="BP14" s="27">
        <f t="shared" si="14"/>
        <v>0</v>
      </c>
      <c r="BQ14" s="27">
        <f>+ปี60!Y14</f>
        <v>531.44</v>
      </c>
      <c r="BR14" s="27">
        <f>+ปี60!Z14</f>
        <v>345525</v>
      </c>
      <c r="BS14" s="27">
        <f>+ปี60!AA14</f>
        <v>31112.25</v>
      </c>
      <c r="BT14" s="27">
        <f>+ปี60!AB14</f>
        <v>0</v>
      </c>
    </row>
    <row r="15" spans="1:72" ht="12.75">
      <c r="A15" s="2" t="s">
        <v>39</v>
      </c>
      <c r="B15" s="2" t="s">
        <v>40</v>
      </c>
      <c r="C15" s="1">
        <v>19606707.07</v>
      </c>
      <c r="D15" s="12">
        <f>+ปี59!D15</f>
        <v>25541003.83</v>
      </c>
      <c r="E15" s="12">
        <f>+ปี60!D15</f>
        <v>21579252.12</v>
      </c>
      <c r="F15" s="13">
        <f t="shared" si="0"/>
        <v>-3961751.709999997</v>
      </c>
      <c r="G15" s="1">
        <v>9052977.2</v>
      </c>
      <c r="H15" s="12">
        <f>+ปี59!E15</f>
        <v>8053979.38</v>
      </c>
      <c r="I15" s="12">
        <f>+ปี60!E15</f>
        <v>8996973.73</v>
      </c>
      <c r="J15" s="13">
        <f t="shared" si="1"/>
        <v>942994.3500000006</v>
      </c>
      <c r="K15" s="1">
        <v>13745840.26</v>
      </c>
      <c r="L15" s="14">
        <f>+ปี59!F15</f>
        <v>13762243.86</v>
      </c>
      <c r="M15" s="14">
        <f>+ปี60!F15</f>
        <v>10747861.49</v>
      </c>
      <c r="N15" s="13">
        <f t="shared" si="2"/>
        <v>-3014382.369999999</v>
      </c>
      <c r="O15" s="1">
        <v>1991628.15</v>
      </c>
      <c r="P15" s="1">
        <v>2943092.94</v>
      </c>
      <c r="Q15" s="1">
        <f>+ปี59!G15</f>
        <v>2039677.8</v>
      </c>
      <c r="R15" s="1">
        <f>+ปี60!G15</f>
        <v>1160029.75</v>
      </c>
      <c r="S15" s="13">
        <f t="shared" si="3"/>
        <v>-879648.05</v>
      </c>
      <c r="T15" s="156">
        <v>6049309.29</v>
      </c>
      <c r="U15" s="12">
        <f>+ปี59!H15</f>
        <v>4368098.53</v>
      </c>
      <c r="V15" s="12">
        <f>+ปี60!H15</f>
        <v>4429032.54</v>
      </c>
      <c r="W15" s="51">
        <f t="shared" si="4"/>
        <v>-1681210.7599999998</v>
      </c>
      <c r="X15" s="1">
        <v>656362</v>
      </c>
      <c r="Y15" s="22">
        <f>+ปี59!I15</f>
        <v>437809</v>
      </c>
      <c r="Z15" s="22">
        <f>+ปี60!I15</f>
        <v>155148.66</v>
      </c>
      <c r="AA15" s="23">
        <f t="shared" si="5"/>
        <v>-282660.33999999997</v>
      </c>
      <c r="AB15" s="1">
        <v>0</v>
      </c>
      <c r="AC15" s="1">
        <v>0</v>
      </c>
      <c r="AD15" s="12">
        <f>+ปี60!J15</f>
        <v>0</v>
      </c>
      <c r="AE15" s="1">
        <v>178162.52</v>
      </c>
      <c r="AF15" s="1">
        <f>+ปี59!K15</f>
        <v>618600.95</v>
      </c>
      <c r="AG15" s="1">
        <f>+ปี60!K15</f>
        <v>454879.11</v>
      </c>
      <c r="AH15" s="13">
        <f t="shared" si="6"/>
        <v>-163721.83999999997</v>
      </c>
      <c r="AI15" s="12"/>
      <c r="AJ15" s="12">
        <v>0</v>
      </c>
      <c r="AK15" s="12">
        <f>+ปี60!L15</f>
        <v>0</v>
      </c>
      <c r="AL15" s="51">
        <f t="shared" si="7"/>
        <v>0</v>
      </c>
      <c r="AM15" s="168">
        <f>+ปี60!M15</f>
        <v>100588</v>
      </c>
      <c r="AN15" s="168">
        <f>+ปี60!N15</f>
        <v>0</v>
      </c>
      <c r="AO15" s="1">
        <v>81200</v>
      </c>
      <c r="AP15" s="1">
        <f>+ปี59!N15</f>
        <v>115886</v>
      </c>
      <c r="AQ15" s="1">
        <f>+ปี60!O15</f>
        <v>111559.7</v>
      </c>
      <c r="AR15" s="13">
        <f t="shared" si="8"/>
        <v>-4326.300000000003</v>
      </c>
      <c r="AS15" s="12">
        <f>+ปี60!P15</f>
        <v>71859.6</v>
      </c>
      <c r="AT15" s="1">
        <v>0</v>
      </c>
      <c r="AU15" s="1">
        <v>0</v>
      </c>
      <c r="AV15" s="1">
        <f>+ปี60!Q15</f>
        <v>0</v>
      </c>
      <c r="AW15" s="24">
        <f t="shared" si="9"/>
        <v>0</v>
      </c>
      <c r="AX15" s="1">
        <v>1389187</v>
      </c>
      <c r="AY15" s="1">
        <f>+ปี59!P15</f>
        <v>1384252</v>
      </c>
      <c r="AZ15" s="1">
        <f>+ปี60!R15</f>
        <v>1250384</v>
      </c>
      <c r="BA15" s="21">
        <f t="shared" si="10"/>
        <v>-133868</v>
      </c>
      <c r="BB15" s="52" t="str">
        <f>+ปี59!Q15</f>
        <v>-</v>
      </c>
      <c r="BC15" s="1">
        <v>3362587</v>
      </c>
      <c r="BD15" s="1">
        <f>+ปี59!R15</f>
        <v>2794038.14</v>
      </c>
      <c r="BE15" s="23">
        <f t="shared" si="11"/>
        <v>-568548.8599999999</v>
      </c>
      <c r="BF15" s="1">
        <v>421161.7</v>
      </c>
      <c r="BG15" s="1">
        <f>+ปี59!S15</f>
        <v>429254.72</v>
      </c>
      <c r="BH15" s="1">
        <f>+ปี60!U15</f>
        <v>252320.75</v>
      </c>
      <c r="BI15" s="23">
        <f t="shared" si="12"/>
        <v>-176933.96999999997</v>
      </c>
      <c r="BJ15" s="1">
        <v>0</v>
      </c>
      <c r="BK15" s="1">
        <f>+ปี59!T15</f>
        <v>742.75</v>
      </c>
      <c r="BL15" s="1">
        <f>+ปี60!V15</f>
        <v>109531.4</v>
      </c>
      <c r="BM15" s="23">
        <f t="shared" si="13"/>
        <v>108788.65</v>
      </c>
      <c r="BN15" s="1">
        <v>100000</v>
      </c>
      <c r="BO15" s="27">
        <f>+ปี60!X15</f>
        <v>100000</v>
      </c>
      <c r="BP15" s="27">
        <f t="shared" si="14"/>
        <v>0</v>
      </c>
      <c r="BQ15" s="27">
        <f>+ปี60!Y15</f>
        <v>27097.43</v>
      </c>
      <c r="BR15" s="27">
        <f>+ปี60!Z15</f>
        <v>1006904</v>
      </c>
      <c r="BS15" s="27">
        <f>+ปี60!AA15</f>
        <v>228322.3</v>
      </c>
      <c r="BT15" s="27">
        <f>+ปี60!AB15</f>
        <v>0</v>
      </c>
    </row>
    <row r="16" spans="1:72" ht="12.75">
      <c r="A16" s="2" t="s">
        <v>41</v>
      </c>
      <c r="B16" s="2" t="s">
        <v>42</v>
      </c>
      <c r="C16" s="1">
        <v>10891779.74</v>
      </c>
      <c r="D16" s="12">
        <f>+ปี59!D16</f>
        <v>12801112.08</v>
      </c>
      <c r="E16" s="12">
        <f>+ปี60!D16</f>
        <v>11888725.62</v>
      </c>
      <c r="F16" s="13">
        <f t="shared" si="0"/>
        <v>-912386.4600000009</v>
      </c>
      <c r="G16" s="1">
        <v>1479819.95</v>
      </c>
      <c r="H16" s="12">
        <f>+ปี59!E16</f>
        <v>4848717.1</v>
      </c>
      <c r="I16" s="12">
        <f>+ปี60!E16</f>
        <v>5241462.96</v>
      </c>
      <c r="J16" s="13">
        <f t="shared" si="1"/>
        <v>392745.86000000034</v>
      </c>
      <c r="K16" s="1">
        <v>4354190.63</v>
      </c>
      <c r="L16" s="14">
        <f>+ปี59!F16</f>
        <v>6847342.06</v>
      </c>
      <c r="M16" s="14">
        <f>+ปี60!F16</f>
        <v>5390030.64</v>
      </c>
      <c r="N16" s="13">
        <f t="shared" si="2"/>
        <v>-1457311.42</v>
      </c>
      <c r="O16" s="1">
        <v>196884.72</v>
      </c>
      <c r="P16" s="1">
        <v>1232160.59</v>
      </c>
      <c r="Q16" s="1">
        <f>+ปี59!G16</f>
        <v>664425.75</v>
      </c>
      <c r="R16" s="1">
        <f>+ปี60!G16</f>
        <v>376001.18</v>
      </c>
      <c r="S16" s="13">
        <f t="shared" si="3"/>
        <v>-288424.57</v>
      </c>
      <c r="T16" s="156">
        <v>1733745.95</v>
      </c>
      <c r="U16" s="12">
        <f>+ปี59!H16</f>
        <v>1923884.95</v>
      </c>
      <c r="V16" s="12">
        <f>+ปี60!H16</f>
        <v>1946872.22</v>
      </c>
      <c r="W16" s="51">
        <f t="shared" si="4"/>
        <v>190139</v>
      </c>
      <c r="X16" s="1">
        <v>398334</v>
      </c>
      <c r="Y16" s="22">
        <f>+ปี59!I16</f>
        <v>288087</v>
      </c>
      <c r="Z16" s="22">
        <f>+ปี60!I16</f>
        <v>210570.5</v>
      </c>
      <c r="AA16" s="23">
        <f t="shared" si="5"/>
        <v>-77516.5</v>
      </c>
      <c r="AB16" s="1">
        <v>0</v>
      </c>
      <c r="AC16" s="1">
        <v>0</v>
      </c>
      <c r="AD16" s="12">
        <f>+ปี60!J16</f>
        <v>0</v>
      </c>
      <c r="AE16" s="1">
        <v>188347.86</v>
      </c>
      <c r="AF16" s="1">
        <f>+ปี59!K16</f>
        <v>588545.31</v>
      </c>
      <c r="AG16" s="1">
        <f>+ปี60!K16</f>
        <v>216051.51</v>
      </c>
      <c r="AH16" s="13">
        <f t="shared" si="6"/>
        <v>-372493.80000000005</v>
      </c>
      <c r="AI16" s="12"/>
      <c r="AJ16" s="12">
        <f>+ปี59!L16</f>
        <v>3000000</v>
      </c>
      <c r="AK16" s="12">
        <f>+ปี60!L16</f>
        <v>1000000</v>
      </c>
      <c r="AL16" s="51">
        <f t="shared" si="7"/>
        <v>2000000</v>
      </c>
      <c r="AM16" s="168">
        <f>+ปี60!M16</f>
        <v>24951.3</v>
      </c>
      <c r="AN16" s="168">
        <f>+ปี60!N16</f>
        <v>0</v>
      </c>
      <c r="AO16" s="1">
        <v>17600</v>
      </c>
      <c r="AP16" s="1">
        <f>+ปี59!N16</f>
        <v>21042</v>
      </c>
      <c r="AQ16" s="1">
        <f>+ปี60!O16</f>
        <v>41091.7</v>
      </c>
      <c r="AR16" s="13">
        <f t="shared" si="8"/>
        <v>20049.699999999997</v>
      </c>
      <c r="AS16" s="12">
        <f>+ปี60!P16</f>
        <v>7051.7</v>
      </c>
      <c r="AT16" s="1">
        <v>0</v>
      </c>
      <c r="AU16" s="1">
        <v>0</v>
      </c>
      <c r="AV16" s="1">
        <f>+ปี60!Q16</f>
        <v>0</v>
      </c>
      <c r="AW16" s="24">
        <f t="shared" si="9"/>
        <v>0</v>
      </c>
      <c r="AX16" s="1">
        <v>1003923</v>
      </c>
      <c r="AY16" s="1">
        <f>+ปี59!P16</f>
        <v>1046787</v>
      </c>
      <c r="AZ16" s="1">
        <f>+ปี60!R16</f>
        <v>815555</v>
      </c>
      <c r="BA16" s="21">
        <f t="shared" si="10"/>
        <v>-231232</v>
      </c>
      <c r="BB16" s="52">
        <f>+ปี59!Q16</f>
        <v>1500000</v>
      </c>
      <c r="BC16" s="1">
        <v>1976463</v>
      </c>
      <c r="BD16" s="1">
        <f>+ปี59!R16</f>
        <v>2977013.17</v>
      </c>
      <c r="BE16" s="1">
        <f t="shared" si="11"/>
        <v>1000550.1699999999</v>
      </c>
      <c r="BF16" s="1">
        <v>431628.74</v>
      </c>
      <c r="BG16" s="1">
        <f>+ปี59!S16</f>
        <v>377458.46</v>
      </c>
      <c r="BH16" s="1">
        <f>+ปี60!U16</f>
        <v>442711.71</v>
      </c>
      <c r="BI16" s="23">
        <f t="shared" si="12"/>
        <v>65253.25</v>
      </c>
      <c r="BJ16" s="1">
        <v>0</v>
      </c>
      <c r="BK16" s="1">
        <v>0</v>
      </c>
      <c r="BL16" s="1">
        <f>+ปี60!V16</f>
        <v>37620.66</v>
      </c>
      <c r="BM16" s="23">
        <f t="shared" si="13"/>
        <v>37620.66</v>
      </c>
      <c r="BN16" s="1">
        <v>100000</v>
      </c>
      <c r="BO16" s="27">
        <f>+ปี60!X16</f>
        <v>100000</v>
      </c>
      <c r="BP16" s="27">
        <f t="shared" si="14"/>
        <v>0</v>
      </c>
      <c r="BQ16" s="27">
        <f>+ปี60!Y16</f>
        <v>199.8</v>
      </c>
      <c r="BR16" s="27">
        <f>+ปี60!Z16</f>
        <v>630899</v>
      </c>
      <c r="BS16" s="27">
        <f>+ปี60!AA16</f>
        <v>38124.24</v>
      </c>
      <c r="BT16" s="27">
        <f>+ปี60!AB16</f>
        <v>0</v>
      </c>
    </row>
    <row r="17" spans="1:72" ht="12.75">
      <c r="A17" s="2" t="s">
        <v>43</v>
      </c>
      <c r="B17" s="2" t="s">
        <v>44</v>
      </c>
      <c r="C17" s="1">
        <v>9904780.05</v>
      </c>
      <c r="D17" s="12">
        <f>+ปี59!D17</f>
        <v>13416349.72</v>
      </c>
      <c r="E17" s="12">
        <f>+ปี60!D17</f>
        <v>13721892.82</v>
      </c>
      <c r="F17" s="13">
        <f t="shared" si="0"/>
        <v>305543.0999999996</v>
      </c>
      <c r="G17" s="1">
        <v>5168759.77</v>
      </c>
      <c r="H17" s="12">
        <f>+ปี59!E17</f>
        <v>4409612.64</v>
      </c>
      <c r="I17" s="12">
        <f>+ปี60!E17</f>
        <v>5042370.16</v>
      </c>
      <c r="J17" s="13">
        <f t="shared" si="1"/>
        <v>632757.5200000005</v>
      </c>
      <c r="K17" s="1">
        <v>6109853.98</v>
      </c>
      <c r="L17" s="14">
        <f>+ปี59!F17</f>
        <v>6683451.89</v>
      </c>
      <c r="M17" s="14">
        <f>+ปี60!F17</f>
        <v>5499466.8</v>
      </c>
      <c r="N17" s="13">
        <f t="shared" si="2"/>
        <v>-1183985.0899999999</v>
      </c>
      <c r="O17" s="1">
        <v>587844.84</v>
      </c>
      <c r="P17" s="1">
        <v>1050802.95</v>
      </c>
      <c r="Q17" s="1">
        <f>+ปี59!G17</f>
        <v>777866.71</v>
      </c>
      <c r="R17" s="1">
        <f>+ปี60!G17</f>
        <v>649763.69</v>
      </c>
      <c r="S17" s="13">
        <f t="shared" si="3"/>
        <v>-128103.02000000002</v>
      </c>
      <c r="T17" s="156">
        <v>2642385.02</v>
      </c>
      <c r="U17" s="12">
        <f>+ปี59!H17</f>
        <v>2306477.32</v>
      </c>
      <c r="V17" s="12">
        <f>+ปี60!H17</f>
        <v>2263576.22</v>
      </c>
      <c r="W17" s="51">
        <f t="shared" si="4"/>
        <v>-335907.7000000002</v>
      </c>
      <c r="X17" s="1">
        <v>65610</v>
      </c>
      <c r="Y17" s="22">
        <v>0</v>
      </c>
      <c r="Z17" s="22">
        <f>+ปี60!I17</f>
        <v>111762.16</v>
      </c>
      <c r="AA17" s="23">
        <f t="shared" si="5"/>
        <v>111762.16</v>
      </c>
      <c r="AB17" s="1">
        <v>0</v>
      </c>
      <c r="AC17" s="1">
        <v>0</v>
      </c>
      <c r="AD17" s="12">
        <f>+ปี60!J17</f>
        <v>0</v>
      </c>
      <c r="AE17" s="1">
        <v>171480.07</v>
      </c>
      <c r="AF17" s="1">
        <f>+ปี59!K17</f>
        <v>537036.56</v>
      </c>
      <c r="AG17" s="1">
        <f>+ปี60!K17</f>
        <v>247750.35</v>
      </c>
      <c r="AH17" s="13">
        <f t="shared" si="6"/>
        <v>-289286.2100000001</v>
      </c>
      <c r="AI17" s="12"/>
      <c r="AJ17" s="12">
        <v>0</v>
      </c>
      <c r="AK17" s="12">
        <f>+ปี60!L17</f>
        <v>0</v>
      </c>
      <c r="AL17" s="51">
        <f t="shared" si="7"/>
        <v>0</v>
      </c>
      <c r="AM17" s="168">
        <f>+ปี60!M17</f>
        <v>90376.51</v>
      </c>
      <c r="AN17" s="168">
        <f>+ปี60!N17</f>
        <v>0</v>
      </c>
      <c r="AO17" s="1">
        <v>41000</v>
      </c>
      <c r="AP17" s="1">
        <f>+ปี59!N17</f>
        <v>91876</v>
      </c>
      <c r="AQ17" s="1">
        <f>+ปี60!O17</f>
        <v>127587.7</v>
      </c>
      <c r="AR17" s="13">
        <f t="shared" si="8"/>
        <v>35711.7</v>
      </c>
      <c r="AS17" s="12">
        <f>+ปี60!P17</f>
        <v>37104.5</v>
      </c>
      <c r="AT17" s="1">
        <v>0</v>
      </c>
      <c r="AU17" s="1">
        <v>0</v>
      </c>
      <c r="AV17" s="1">
        <f>+ปี60!Q17</f>
        <v>0</v>
      </c>
      <c r="AW17" s="24">
        <f t="shared" si="9"/>
        <v>0</v>
      </c>
      <c r="AX17" s="1">
        <v>1390315</v>
      </c>
      <c r="AY17" s="1">
        <f>+ปี59!P17</f>
        <v>1322140</v>
      </c>
      <c r="AZ17" s="1">
        <f>+ปี60!R17</f>
        <v>1011151</v>
      </c>
      <c r="BA17" s="21">
        <f t="shared" si="10"/>
        <v>-310989</v>
      </c>
      <c r="BB17" s="52">
        <f>+ปี59!Q17</f>
        <v>1500000</v>
      </c>
      <c r="BC17" s="1">
        <v>1592417</v>
      </c>
      <c r="BD17" s="1">
        <f>+ปี59!R17</f>
        <v>3745774.01</v>
      </c>
      <c r="BE17" s="1">
        <f t="shared" si="11"/>
        <v>2153357.01</v>
      </c>
      <c r="BF17" s="1">
        <v>666677.83</v>
      </c>
      <c r="BG17" s="1">
        <f>+ปี59!S17</f>
        <v>639984.29</v>
      </c>
      <c r="BH17" s="1">
        <f>+ปี60!U17</f>
        <v>526275.84</v>
      </c>
      <c r="BI17" s="23">
        <f t="shared" si="12"/>
        <v>-113708.45000000007</v>
      </c>
      <c r="BJ17" s="1">
        <v>0</v>
      </c>
      <c r="BK17" s="1">
        <v>0</v>
      </c>
      <c r="BL17" s="1">
        <f>+ปี60!V17</f>
        <v>0</v>
      </c>
      <c r="BM17" s="23">
        <f t="shared" si="13"/>
        <v>0</v>
      </c>
      <c r="BN17" s="1">
        <v>100000</v>
      </c>
      <c r="BO17" s="27">
        <f>+ปี60!X17</f>
        <v>100000</v>
      </c>
      <c r="BP17" s="27">
        <f t="shared" si="14"/>
        <v>0</v>
      </c>
      <c r="BQ17" s="27">
        <f>+ปี60!Y17</f>
        <v>45</v>
      </c>
      <c r="BR17" s="27">
        <f>+ปี60!Z17</f>
        <v>621512</v>
      </c>
      <c r="BS17" s="27">
        <f>+ปี60!AA17</f>
        <v>42213.71</v>
      </c>
      <c r="BT17" s="27">
        <f>+ปี60!AB17</f>
        <v>0</v>
      </c>
    </row>
    <row r="18" spans="1:72" ht="12.75">
      <c r="A18" s="2" t="s">
        <v>45</v>
      </c>
      <c r="B18" s="2" t="s">
        <v>46</v>
      </c>
      <c r="C18" s="1">
        <v>8429672.7</v>
      </c>
      <c r="D18" s="12">
        <f>+ปี59!D18</f>
        <v>7338556.1</v>
      </c>
      <c r="E18" s="12">
        <f>+ปี60!D18</f>
        <v>10270655.45</v>
      </c>
      <c r="F18" s="13">
        <f t="shared" si="0"/>
        <v>2932099.3499999996</v>
      </c>
      <c r="G18" s="1">
        <v>4281548.08</v>
      </c>
      <c r="H18" s="12">
        <f>+ปี59!E18</f>
        <v>4676984.07</v>
      </c>
      <c r="I18" s="12">
        <f>+ปี60!E18</f>
        <v>3345436.08</v>
      </c>
      <c r="J18" s="13">
        <f t="shared" si="1"/>
        <v>-1331547.9900000002</v>
      </c>
      <c r="K18" s="1">
        <v>4870732.3</v>
      </c>
      <c r="L18" s="14">
        <f>+ปี59!F18</f>
        <v>5514356.31</v>
      </c>
      <c r="M18" s="14">
        <f>+ปี60!F18</f>
        <v>3917012.38</v>
      </c>
      <c r="N18" s="13">
        <f t="shared" si="2"/>
        <v>-1597343.9299999997</v>
      </c>
      <c r="O18" s="1">
        <v>989028.88</v>
      </c>
      <c r="P18" s="1">
        <v>1627218.48</v>
      </c>
      <c r="Q18" s="1">
        <f>+ปี59!G18</f>
        <v>1346308.02</v>
      </c>
      <c r="R18" s="1">
        <f>+ปี60!G18</f>
        <v>798982.8</v>
      </c>
      <c r="S18" s="13">
        <f t="shared" si="3"/>
        <v>-547325.22</v>
      </c>
      <c r="T18" s="156">
        <v>1835526.59</v>
      </c>
      <c r="U18" s="12">
        <f>+ปี59!H18</f>
        <v>2027904.89</v>
      </c>
      <c r="V18" s="12">
        <f>+ปี60!H18</f>
        <v>1940705.72</v>
      </c>
      <c r="W18" s="51">
        <f t="shared" si="4"/>
        <v>192378.2999999998</v>
      </c>
      <c r="X18" s="1">
        <v>798802</v>
      </c>
      <c r="Y18" s="22">
        <f>+ปี59!I18</f>
        <v>544597</v>
      </c>
      <c r="Z18" s="22">
        <f>+ปี60!I18</f>
        <v>376372.5</v>
      </c>
      <c r="AA18" s="23">
        <f t="shared" si="5"/>
        <v>-168224.5</v>
      </c>
      <c r="AB18" s="1">
        <v>0</v>
      </c>
      <c r="AC18" s="1">
        <v>0</v>
      </c>
      <c r="AD18" s="12">
        <f>+ปี60!J18</f>
        <v>0</v>
      </c>
      <c r="AE18" s="1">
        <v>171407.83</v>
      </c>
      <c r="AF18" s="1">
        <f>+ปี59!K18</f>
        <v>421493.33</v>
      </c>
      <c r="AG18" s="1">
        <f>+ปี60!K18</f>
        <v>478946.31</v>
      </c>
      <c r="AH18" s="13">
        <f t="shared" si="6"/>
        <v>57452.97999999998</v>
      </c>
      <c r="AI18" s="12"/>
      <c r="AJ18" s="12">
        <v>0</v>
      </c>
      <c r="AK18" s="12">
        <f>+ปี60!L18</f>
        <v>0</v>
      </c>
      <c r="AL18" s="51">
        <f t="shared" si="7"/>
        <v>0</v>
      </c>
      <c r="AM18" s="168">
        <f>+ปี60!M18</f>
        <v>125546.9</v>
      </c>
      <c r="AN18" s="168">
        <f>+ปี60!N18</f>
        <v>0</v>
      </c>
      <c r="AO18" s="1">
        <v>26000</v>
      </c>
      <c r="AP18" s="1">
        <v>0</v>
      </c>
      <c r="AQ18" s="1">
        <f>+ปี60!O18</f>
        <v>60785.7</v>
      </c>
      <c r="AR18" s="13">
        <f t="shared" si="8"/>
        <v>60785.7</v>
      </c>
      <c r="AS18" s="12">
        <f>+ปี60!P18</f>
        <v>0</v>
      </c>
      <c r="AT18" s="1">
        <v>0</v>
      </c>
      <c r="AU18" s="1">
        <v>0</v>
      </c>
      <c r="AV18" s="1">
        <f>+ปี60!Q18</f>
        <v>0</v>
      </c>
      <c r="AW18" s="24">
        <f t="shared" si="9"/>
        <v>0</v>
      </c>
      <c r="AX18" s="1">
        <v>910875</v>
      </c>
      <c r="AY18" s="1">
        <f>+ปี59!P18</f>
        <v>876215</v>
      </c>
      <c r="AZ18" s="1">
        <f>+ปี60!R18</f>
        <v>715206</v>
      </c>
      <c r="BA18" s="21">
        <f t="shared" si="10"/>
        <v>-161009</v>
      </c>
      <c r="BB18" s="52">
        <f>+ปี59!Q18</f>
        <v>1500000</v>
      </c>
      <c r="BC18" s="1">
        <v>1665617</v>
      </c>
      <c r="BD18" s="1">
        <f>+ปี59!R18</f>
        <v>3461107.55</v>
      </c>
      <c r="BE18" s="1">
        <f t="shared" si="11"/>
        <v>1795490.5499999998</v>
      </c>
      <c r="BF18" s="1">
        <v>642389.79</v>
      </c>
      <c r="BG18" s="1">
        <f>+ปี59!S18</f>
        <v>670214.02</v>
      </c>
      <c r="BH18" s="1">
        <f>+ปี60!U18</f>
        <v>464791.48</v>
      </c>
      <c r="BI18" s="23">
        <f t="shared" si="12"/>
        <v>-205422.54000000004</v>
      </c>
      <c r="BJ18" s="1">
        <v>0</v>
      </c>
      <c r="BK18" s="1">
        <v>0</v>
      </c>
      <c r="BL18" s="1">
        <f>+ปี60!V18</f>
        <v>133439.54</v>
      </c>
      <c r="BM18" s="23">
        <f t="shared" si="13"/>
        <v>133439.54</v>
      </c>
      <c r="BN18" s="1">
        <v>100000</v>
      </c>
      <c r="BO18" s="27">
        <f>+ปี60!X18</f>
        <v>100000</v>
      </c>
      <c r="BP18" s="27">
        <f t="shared" si="14"/>
        <v>0</v>
      </c>
      <c r="BQ18" s="27">
        <f>+ปี60!Y18</f>
        <v>9505.02</v>
      </c>
      <c r="BR18" s="27">
        <f>+ปี60!Z18</f>
        <v>720824</v>
      </c>
      <c r="BS18" s="27">
        <f>+ปี60!AA18</f>
        <v>67347.48</v>
      </c>
      <c r="BT18" s="27">
        <f>+ปี60!AB18</f>
        <v>0</v>
      </c>
    </row>
    <row r="19" spans="1:72" ht="12.75">
      <c r="A19" s="2" t="s">
        <v>47</v>
      </c>
      <c r="B19" s="2" t="s">
        <v>48</v>
      </c>
      <c r="C19" s="1">
        <v>10130322.89</v>
      </c>
      <c r="D19" s="12">
        <f>+ปี59!D19</f>
        <v>10471961.9</v>
      </c>
      <c r="E19" s="12">
        <f>+ปี60!D19</f>
        <v>12450548.36</v>
      </c>
      <c r="F19" s="13">
        <f t="shared" si="0"/>
        <v>1978586.459999999</v>
      </c>
      <c r="G19" s="1">
        <v>3230697.34</v>
      </c>
      <c r="H19" s="12">
        <f>+ปี59!E19</f>
        <v>3798346.35</v>
      </c>
      <c r="I19" s="12">
        <f>+ปี60!E19</f>
        <v>3748753.14</v>
      </c>
      <c r="J19" s="13">
        <f t="shared" si="1"/>
        <v>-49593.20999999996</v>
      </c>
      <c r="K19" s="1">
        <v>4560561.14</v>
      </c>
      <c r="L19" s="14">
        <f>+ปี59!F19</f>
        <v>6129594.96</v>
      </c>
      <c r="M19" s="14">
        <f>+ปี60!F19</f>
        <v>5307613.23</v>
      </c>
      <c r="N19" s="13">
        <f t="shared" si="2"/>
        <v>-821981.7299999995</v>
      </c>
      <c r="O19" s="1">
        <v>1584004.6</v>
      </c>
      <c r="P19" s="1">
        <v>1977970.74</v>
      </c>
      <c r="Q19" s="1">
        <f>+ปี59!G19</f>
        <v>1119227.94</v>
      </c>
      <c r="R19" s="1">
        <f>+ปี60!G19</f>
        <v>1214032.95</v>
      </c>
      <c r="S19" s="13">
        <f t="shared" si="3"/>
        <v>94805.01000000001</v>
      </c>
      <c r="T19" s="156">
        <v>1747211.59</v>
      </c>
      <c r="U19" s="12">
        <f>+ปี59!H19</f>
        <v>1988074.37</v>
      </c>
      <c r="V19" s="12">
        <f>+ปี60!H19</f>
        <v>1986398.37</v>
      </c>
      <c r="W19" s="51">
        <f t="shared" si="4"/>
        <v>240862.78000000003</v>
      </c>
      <c r="X19" s="1">
        <v>206372</v>
      </c>
      <c r="Y19" s="22">
        <f>+ปี59!I19</f>
        <v>162117</v>
      </c>
      <c r="Z19" s="22">
        <f>+ปี60!I19</f>
        <v>82631.5</v>
      </c>
      <c r="AA19" s="23">
        <f t="shared" si="5"/>
        <v>-79485.5</v>
      </c>
      <c r="AB19" s="1">
        <v>0</v>
      </c>
      <c r="AC19" s="1">
        <v>0</v>
      </c>
      <c r="AD19" s="12">
        <f>+ปี60!J19</f>
        <v>0</v>
      </c>
      <c r="AE19" s="1">
        <v>432131</v>
      </c>
      <c r="AF19" s="1">
        <f>+ปี59!K19</f>
        <v>518834.02</v>
      </c>
      <c r="AG19" s="1">
        <f>+ปี60!K19</f>
        <v>510489.65</v>
      </c>
      <c r="AH19" s="13">
        <f t="shared" si="6"/>
        <v>-8344.369999999995</v>
      </c>
      <c r="AI19" s="12"/>
      <c r="AJ19" s="12">
        <f>+ปี59!L19</f>
        <v>3000000</v>
      </c>
      <c r="AK19" s="12">
        <f>+ปี60!L19</f>
        <v>0</v>
      </c>
      <c r="AL19" s="51">
        <f t="shared" si="7"/>
        <v>3000000</v>
      </c>
      <c r="AM19" s="168">
        <f>+ปี60!M19</f>
        <v>11472.4</v>
      </c>
      <c r="AN19" s="168">
        <f>+ปี60!N19</f>
        <v>0</v>
      </c>
      <c r="AO19" s="1">
        <v>79000</v>
      </c>
      <c r="AP19" s="1">
        <v>0</v>
      </c>
      <c r="AQ19" s="1">
        <f>+ปี60!O19</f>
        <v>95377.7</v>
      </c>
      <c r="AR19" s="13">
        <f t="shared" si="8"/>
        <v>95377.7</v>
      </c>
      <c r="AS19" s="12">
        <f>+ปี60!P19</f>
        <v>110229.14</v>
      </c>
      <c r="AT19" s="1">
        <v>0</v>
      </c>
      <c r="AU19" s="1">
        <v>0</v>
      </c>
      <c r="AV19" s="1">
        <f>+ปี60!Q19</f>
        <v>0</v>
      </c>
      <c r="AW19" s="24">
        <f t="shared" si="9"/>
        <v>0</v>
      </c>
      <c r="AX19" s="1">
        <v>845907</v>
      </c>
      <c r="AY19" s="1">
        <f>+ปี59!P19</f>
        <v>880812</v>
      </c>
      <c r="AZ19" s="1">
        <f>+ปี60!R19</f>
        <v>738480</v>
      </c>
      <c r="BA19" s="21">
        <f t="shared" si="10"/>
        <v>-142332</v>
      </c>
      <c r="BB19" s="52">
        <f>+ปี59!Q19</f>
        <v>1500000</v>
      </c>
      <c r="BC19" s="1">
        <v>1724296</v>
      </c>
      <c r="BD19" s="1">
        <f>+ปี59!R19</f>
        <v>3525017.84</v>
      </c>
      <c r="BE19" s="1">
        <f t="shared" si="11"/>
        <v>1800721.8399999999</v>
      </c>
      <c r="BF19" s="1">
        <v>244729.17</v>
      </c>
      <c r="BG19" s="1">
        <f>+ปี59!S19</f>
        <v>527633.46</v>
      </c>
      <c r="BH19" s="1">
        <f>+ปี60!U19</f>
        <v>345553.89</v>
      </c>
      <c r="BI19" s="23">
        <f t="shared" si="12"/>
        <v>-182079.56999999995</v>
      </c>
      <c r="BJ19" s="1">
        <v>0</v>
      </c>
      <c r="BK19" s="1">
        <v>0</v>
      </c>
      <c r="BL19" s="1">
        <f>+ปี60!V19</f>
        <v>106252.79</v>
      </c>
      <c r="BM19" s="23">
        <f t="shared" si="13"/>
        <v>106252.79</v>
      </c>
      <c r="BN19" s="1">
        <v>100000</v>
      </c>
      <c r="BO19" s="27">
        <f>+ปี60!X19</f>
        <v>100000</v>
      </c>
      <c r="BP19" s="27">
        <f t="shared" si="14"/>
        <v>0</v>
      </c>
      <c r="BQ19" s="27">
        <f>+ปี60!Y19</f>
        <v>2913.3</v>
      </c>
      <c r="BR19" s="27">
        <f>+ปี60!Z19</f>
        <v>536960</v>
      </c>
      <c r="BS19" s="27">
        <f>+ปี60!AA19</f>
        <v>3296</v>
      </c>
      <c r="BT19" s="27">
        <f>+ปี60!AB19</f>
        <v>0</v>
      </c>
    </row>
    <row r="20" spans="1:72" ht="12.75">
      <c r="A20" s="2" t="s">
        <v>49</v>
      </c>
      <c r="B20" s="2" t="s">
        <v>50</v>
      </c>
      <c r="C20" s="1">
        <v>21496221.96</v>
      </c>
      <c r="D20" s="12">
        <f>+ปี59!D20</f>
        <v>23138455.45</v>
      </c>
      <c r="E20" s="12">
        <f>+ปี60!D20</f>
        <v>22713116.59</v>
      </c>
      <c r="F20" s="13">
        <f t="shared" si="0"/>
        <v>-425338.8599999994</v>
      </c>
      <c r="G20" s="1">
        <v>8403289.35</v>
      </c>
      <c r="H20" s="12">
        <f>+ปี59!E20</f>
        <v>7280927.29</v>
      </c>
      <c r="I20" s="12">
        <f>+ปี60!E20</f>
        <v>7753465.58</v>
      </c>
      <c r="J20" s="13">
        <f t="shared" si="1"/>
        <v>472538.29000000004</v>
      </c>
      <c r="K20" s="1">
        <v>11564033.62</v>
      </c>
      <c r="L20" s="14">
        <f>+ปี59!F20</f>
        <v>10813319.22</v>
      </c>
      <c r="M20" s="14">
        <f>+ปี60!F20</f>
        <v>9164899.3</v>
      </c>
      <c r="N20" s="13">
        <f t="shared" si="2"/>
        <v>-1648419.92</v>
      </c>
      <c r="O20" s="1">
        <v>1524544</v>
      </c>
      <c r="P20" s="1">
        <v>1966952.18</v>
      </c>
      <c r="Q20" s="1">
        <f>+ปี59!G20</f>
        <v>1351422.98</v>
      </c>
      <c r="R20" s="1">
        <f>+ปี60!G20</f>
        <v>1275592.3</v>
      </c>
      <c r="S20" s="13">
        <f t="shared" si="3"/>
        <v>-75830.67999999993</v>
      </c>
      <c r="T20" s="156">
        <v>3938881.98</v>
      </c>
      <c r="U20" s="12">
        <f>+ปี59!H20</f>
        <v>4391865.92</v>
      </c>
      <c r="V20" s="12">
        <f>+ปี60!H20</f>
        <v>3430661.56</v>
      </c>
      <c r="W20" s="51">
        <f t="shared" si="4"/>
        <v>452983.93999999994</v>
      </c>
      <c r="X20" s="1">
        <v>86906</v>
      </c>
      <c r="Y20" s="22">
        <f>+ปี59!I20</f>
        <v>43986</v>
      </c>
      <c r="Z20" s="22">
        <f>+ปี60!I20</f>
        <v>228934</v>
      </c>
      <c r="AA20" s="23">
        <f t="shared" si="5"/>
        <v>184948</v>
      </c>
      <c r="AB20" s="1">
        <v>0</v>
      </c>
      <c r="AC20" s="1">
        <v>0</v>
      </c>
      <c r="AD20" s="12">
        <f>+ปี60!J20</f>
        <v>0</v>
      </c>
      <c r="AE20" s="1">
        <v>424720.52</v>
      </c>
      <c r="AF20" s="1">
        <f>+ปี59!K20</f>
        <v>686431.08</v>
      </c>
      <c r="AG20" s="1">
        <f>+ปี60!K20</f>
        <v>392350.7</v>
      </c>
      <c r="AH20" s="13">
        <f t="shared" si="6"/>
        <v>-294080.37999999995</v>
      </c>
      <c r="AI20" s="12"/>
      <c r="AJ20" s="12">
        <v>0</v>
      </c>
      <c r="AK20" s="12">
        <f>+ปี60!L20</f>
        <v>0</v>
      </c>
      <c r="AL20" s="51">
        <f t="shared" si="7"/>
        <v>0</v>
      </c>
      <c r="AM20" s="168">
        <f>+ปี60!M20</f>
        <v>107590.65</v>
      </c>
      <c r="AN20" s="168">
        <f>+ปี60!N20</f>
        <v>0</v>
      </c>
      <c r="AO20" s="1">
        <v>48400</v>
      </c>
      <c r="AP20" s="1">
        <v>0</v>
      </c>
      <c r="AQ20" s="1">
        <f>+ปี60!O20</f>
        <v>54292.7</v>
      </c>
      <c r="AR20" s="13">
        <f t="shared" si="8"/>
        <v>54292.7</v>
      </c>
      <c r="AS20" s="12">
        <f>+ปี60!P20</f>
        <v>675</v>
      </c>
      <c r="AT20" s="1">
        <v>0</v>
      </c>
      <c r="AU20" s="1">
        <v>0</v>
      </c>
      <c r="AV20" s="1">
        <f>+ปี60!Q20</f>
        <v>0</v>
      </c>
      <c r="AW20" s="24">
        <f t="shared" si="9"/>
        <v>0</v>
      </c>
      <c r="AX20" s="1">
        <v>1127312</v>
      </c>
      <c r="AY20" s="1">
        <f>+ปี59!P20</f>
        <v>1080386</v>
      </c>
      <c r="AZ20" s="1">
        <f>+ปี60!R20</f>
        <v>1009086</v>
      </c>
      <c r="BA20" s="21">
        <f t="shared" si="10"/>
        <v>-71300</v>
      </c>
      <c r="BB20" s="52" t="str">
        <f>+ปี59!Q20</f>
        <v>-</v>
      </c>
      <c r="BC20" s="1">
        <v>2478963</v>
      </c>
      <c r="BD20" s="1">
        <f>+ปี59!R20</f>
        <v>2330915.28</v>
      </c>
      <c r="BE20" s="23">
        <f t="shared" si="11"/>
        <v>-148047.7200000002</v>
      </c>
      <c r="BF20" s="1">
        <v>275842.61</v>
      </c>
      <c r="BG20" s="1">
        <f>+ปี59!S20</f>
        <v>216566.32</v>
      </c>
      <c r="BH20" s="1">
        <f>+ปี60!U20</f>
        <v>192135.79</v>
      </c>
      <c r="BI20" s="23">
        <f t="shared" si="12"/>
        <v>-24430.53</v>
      </c>
      <c r="BJ20" s="1">
        <v>1140</v>
      </c>
      <c r="BK20" s="1">
        <v>0</v>
      </c>
      <c r="BL20" s="1">
        <f>+ปี60!V20</f>
        <v>145622.35</v>
      </c>
      <c r="BM20" s="23">
        <f t="shared" si="13"/>
        <v>145622.35</v>
      </c>
      <c r="BN20" s="1">
        <v>100000</v>
      </c>
      <c r="BO20" s="27">
        <f>+ปี60!X20</f>
        <v>100000</v>
      </c>
      <c r="BP20" s="27">
        <f t="shared" si="14"/>
        <v>0</v>
      </c>
      <c r="BQ20" s="27">
        <f>+ปี60!Y20</f>
        <v>15350.62</v>
      </c>
      <c r="BR20" s="27">
        <f>+ปี60!Z20</f>
        <v>846807</v>
      </c>
      <c r="BS20" s="27">
        <f>+ปี60!AA20</f>
        <v>3540</v>
      </c>
      <c r="BT20" s="27">
        <f>+ปี60!AB20</f>
        <v>0</v>
      </c>
    </row>
    <row r="21" spans="1:72" ht="12.75">
      <c r="A21" s="2" t="s">
        <v>51</v>
      </c>
      <c r="B21" s="2" t="s">
        <v>52</v>
      </c>
      <c r="C21" s="1">
        <v>7691531.23</v>
      </c>
      <c r="D21" s="12">
        <f>+ปี59!D21</f>
        <v>3161489.3</v>
      </c>
      <c r="E21" s="12">
        <f>+ปี60!D21</f>
        <v>6511164.56</v>
      </c>
      <c r="F21" s="13">
        <f t="shared" si="0"/>
        <v>3349675.26</v>
      </c>
      <c r="G21" s="1">
        <v>-25440.72</v>
      </c>
      <c r="H21" s="12">
        <f>+ปี59!E21</f>
        <v>1012864.37</v>
      </c>
      <c r="I21" s="12">
        <f>+ปี60!E21</f>
        <v>1976869.72</v>
      </c>
      <c r="J21" s="13">
        <f t="shared" si="1"/>
        <v>964005.35</v>
      </c>
      <c r="K21" s="1">
        <v>1796493.25</v>
      </c>
      <c r="L21" s="14">
        <f>+ปี59!F21</f>
        <v>2976378.14</v>
      </c>
      <c r="M21" s="14">
        <f>+ปี60!F21</f>
        <v>2639169.35</v>
      </c>
      <c r="N21" s="13">
        <f t="shared" si="2"/>
        <v>-337208.79000000004</v>
      </c>
      <c r="O21" s="1">
        <v>74941.2</v>
      </c>
      <c r="P21" s="1">
        <v>243840.71</v>
      </c>
      <c r="Q21" s="1">
        <f>+ปี59!G21</f>
        <v>44105.28</v>
      </c>
      <c r="R21" s="1">
        <f>+ปี60!G21</f>
        <v>176253.25</v>
      </c>
      <c r="S21" s="13">
        <f t="shared" si="3"/>
        <v>132147.97</v>
      </c>
      <c r="T21" s="156">
        <v>794153.26</v>
      </c>
      <c r="U21" s="12">
        <f>+ปี59!H21</f>
        <v>924014.8</v>
      </c>
      <c r="V21" s="12">
        <f>+ปี60!H21</f>
        <v>932897.91</v>
      </c>
      <c r="W21" s="51">
        <f t="shared" si="4"/>
        <v>129861.54000000004</v>
      </c>
      <c r="X21" s="1">
        <v>105000</v>
      </c>
      <c r="Y21" s="22">
        <f>+ปี59!I21</f>
        <v>163712</v>
      </c>
      <c r="Z21" s="22">
        <f>+ปี60!I21</f>
        <v>175713</v>
      </c>
      <c r="AA21" s="23">
        <f t="shared" si="5"/>
        <v>12001</v>
      </c>
      <c r="AB21" s="1">
        <v>0</v>
      </c>
      <c r="AC21" s="1">
        <v>0</v>
      </c>
      <c r="AD21" s="12">
        <f>+ปี60!J21</f>
        <v>0</v>
      </c>
      <c r="AE21" s="1">
        <v>163139.25</v>
      </c>
      <c r="AF21" s="1">
        <f>+ปี59!K21</f>
        <v>294176.66</v>
      </c>
      <c r="AG21" s="1">
        <f>+ปี60!K21</f>
        <v>201884.78</v>
      </c>
      <c r="AH21" s="13">
        <f t="shared" si="6"/>
        <v>-92291.87999999998</v>
      </c>
      <c r="AI21" s="12"/>
      <c r="AJ21" s="12">
        <v>0</v>
      </c>
      <c r="AK21" s="12">
        <f>+ปี60!L21</f>
        <v>1371966.76</v>
      </c>
      <c r="AL21" s="51">
        <f t="shared" si="7"/>
        <v>-1371966.76</v>
      </c>
      <c r="AM21" s="168">
        <f>+ปี60!M21</f>
        <v>13749.55</v>
      </c>
      <c r="AN21" s="168">
        <f>+ปี60!N21</f>
        <v>0</v>
      </c>
      <c r="AO21" s="1">
        <v>10000</v>
      </c>
      <c r="AP21" s="1">
        <f>+ปี59!N21</f>
        <v>20817</v>
      </c>
      <c r="AQ21" s="1">
        <f>+ปี60!O21</f>
        <v>42017.7</v>
      </c>
      <c r="AR21" s="13">
        <f t="shared" si="8"/>
        <v>21200.699999999997</v>
      </c>
      <c r="AS21" s="12">
        <f>+ปี60!P21</f>
        <v>0</v>
      </c>
      <c r="AT21" s="1">
        <v>0</v>
      </c>
      <c r="AU21" s="1">
        <v>0</v>
      </c>
      <c r="AV21" s="1">
        <f>+ปี60!Q21</f>
        <v>0</v>
      </c>
      <c r="AW21" s="24">
        <f t="shared" si="9"/>
        <v>0</v>
      </c>
      <c r="AX21" s="1">
        <v>430074</v>
      </c>
      <c r="AY21" s="1">
        <f>+ปี59!P21</f>
        <v>455876</v>
      </c>
      <c r="AZ21" s="1">
        <f>+ปี60!R21</f>
        <v>414956</v>
      </c>
      <c r="BA21" s="21">
        <f t="shared" si="10"/>
        <v>-40920</v>
      </c>
      <c r="BB21" s="52">
        <f>+ปี59!Q21</f>
        <v>2500000</v>
      </c>
      <c r="BC21" s="1">
        <v>954057</v>
      </c>
      <c r="BD21" s="1">
        <f>+ปี59!R21</f>
        <v>1239259.67</v>
      </c>
      <c r="BE21" s="1">
        <f t="shared" si="11"/>
        <v>285202.6699999999</v>
      </c>
      <c r="BF21" s="1">
        <v>135396.51</v>
      </c>
      <c r="BG21" s="1">
        <f>+ปี59!S21</f>
        <v>158053.18</v>
      </c>
      <c r="BH21" s="1">
        <f>+ปี60!U21</f>
        <v>153143.69</v>
      </c>
      <c r="BI21" s="23">
        <f t="shared" si="12"/>
        <v>-4909.489999999991</v>
      </c>
      <c r="BJ21" s="1">
        <v>0</v>
      </c>
      <c r="BK21" s="1">
        <v>0</v>
      </c>
      <c r="BL21" s="1">
        <f>+ปี60!V21</f>
        <v>5330.1</v>
      </c>
      <c r="BM21" s="23">
        <f t="shared" si="13"/>
        <v>5330.1</v>
      </c>
      <c r="BN21" s="1">
        <v>100000</v>
      </c>
      <c r="BO21" s="27">
        <f>+ปี60!X21</f>
        <v>100000</v>
      </c>
      <c r="BP21" s="27">
        <f t="shared" si="14"/>
        <v>0</v>
      </c>
      <c r="BQ21" s="27">
        <f>+ปี60!Y21</f>
        <v>0</v>
      </c>
      <c r="BR21" s="27">
        <f>+ปี60!Z21</f>
        <v>287521</v>
      </c>
      <c r="BS21" s="27">
        <f>+ปี60!AA21</f>
        <v>15993.3</v>
      </c>
      <c r="BT21" s="27">
        <f>+ปี60!AB21</f>
        <v>0</v>
      </c>
    </row>
    <row r="22" spans="1:72" ht="12.75">
      <c r="A22" s="2" t="s">
        <v>53</v>
      </c>
      <c r="B22" s="2" t="s">
        <v>54</v>
      </c>
      <c r="C22" s="1">
        <v>11762305.4</v>
      </c>
      <c r="D22" s="12">
        <f>+ปี59!D22</f>
        <v>12305943.74</v>
      </c>
      <c r="E22" s="12">
        <f>+ปี60!D22</f>
        <v>14893170.15</v>
      </c>
      <c r="F22" s="13">
        <f t="shared" si="0"/>
        <v>2587226.41</v>
      </c>
      <c r="G22" s="1">
        <v>3159763.56</v>
      </c>
      <c r="H22" s="12">
        <f>+ปี59!E22</f>
        <v>4035787.41</v>
      </c>
      <c r="I22" s="12">
        <f>+ปี60!E22</f>
        <v>6133547.93</v>
      </c>
      <c r="J22" s="13">
        <f t="shared" si="1"/>
        <v>2097760.5199999996</v>
      </c>
      <c r="K22" s="1">
        <v>6381966.45</v>
      </c>
      <c r="L22" s="14">
        <f>+ปี59!F22</f>
        <v>7494694.43</v>
      </c>
      <c r="M22" s="14">
        <f>+ปี60!F22</f>
        <v>6427970.86</v>
      </c>
      <c r="N22" s="13">
        <f t="shared" si="2"/>
        <v>-1066723.5699999994</v>
      </c>
      <c r="O22" s="1">
        <v>1162932</v>
      </c>
      <c r="P22" s="1">
        <v>2050198.19</v>
      </c>
      <c r="Q22" s="1">
        <f>+ปี59!G22</f>
        <v>863103.11</v>
      </c>
      <c r="R22" s="1">
        <f>+ปี60!G22</f>
        <v>806655.52</v>
      </c>
      <c r="S22" s="13">
        <f t="shared" si="3"/>
        <v>-56447.58999999997</v>
      </c>
      <c r="T22" s="156">
        <v>2173254.05</v>
      </c>
      <c r="U22" s="12">
        <f>+ปี59!H22</f>
        <v>2447942.89</v>
      </c>
      <c r="V22" s="12">
        <f>+ปี60!H22</f>
        <v>2473746.99</v>
      </c>
      <c r="W22" s="51">
        <f t="shared" si="4"/>
        <v>274688.8400000003</v>
      </c>
      <c r="X22" s="1">
        <v>756640</v>
      </c>
      <c r="Y22" s="22">
        <f>+ปี59!I22</f>
        <v>505484</v>
      </c>
      <c r="Z22" s="22">
        <f>+ปี60!I22</f>
        <v>319964.5</v>
      </c>
      <c r="AA22" s="23">
        <f t="shared" si="5"/>
        <v>-185519.5</v>
      </c>
      <c r="AB22" s="1">
        <v>0</v>
      </c>
      <c r="AC22" s="1">
        <v>0</v>
      </c>
      <c r="AD22" s="12">
        <f>+ปี60!J22</f>
        <v>10000</v>
      </c>
      <c r="AE22" s="1">
        <v>715313.6</v>
      </c>
      <c r="AF22" s="1">
        <f>+ปี59!K22</f>
        <v>753395.52</v>
      </c>
      <c r="AG22" s="1">
        <f>+ปี60!K22</f>
        <v>412424.25</v>
      </c>
      <c r="AH22" s="13">
        <f t="shared" si="6"/>
        <v>-340971.27</v>
      </c>
      <c r="AI22" s="12"/>
      <c r="AJ22" s="12">
        <v>0</v>
      </c>
      <c r="AK22" s="12">
        <f>+ปี60!L22</f>
        <v>0</v>
      </c>
      <c r="AL22" s="51">
        <f t="shared" si="7"/>
        <v>0</v>
      </c>
      <c r="AM22" s="168">
        <f>+ปี60!M22</f>
        <v>52068.97</v>
      </c>
      <c r="AN22" s="168">
        <f>+ปี60!N22</f>
        <v>0</v>
      </c>
      <c r="AO22" s="1">
        <v>54000</v>
      </c>
      <c r="AP22" s="1">
        <v>0</v>
      </c>
      <c r="AQ22" s="1">
        <f>+ปี60!O22</f>
        <v>32296</v>
      </c>
      <c r="AR22" s="13">
        <f t="shared" si="8"/>
        <v>32296</v>
      </c>
      <c r="AS22" s="12">
        <f>+ปี60!P22</f>
        <v>43585.96</v>
      </c>
      <c r="AT22" s="1">
        <v>0</v>
      </c>
      <c r="AU22" s="1">
        <v>0</v>
      </c>
      <c r="AV22" s="1">
        <f>+ปี60!Q22</f>
        <v>0</v>
      </c>
      <c r="AW22" s="24">
        <f t="shared" si="9"/>
        <v>0</v>
      </c>
      <c r="AX22" s="1">
        <v>1097605</v>
      </c>
      <c r="AY22" s="1">
        <f>+ปี59!P22</f>
        <v>1112830</v>
      </c>
      <c r="AZ22" s="1">
        <f>+ปี60!R22</f>
        <v>975769</v>
      </c>
      <c r="BA22" s="21">
        <f t="shared" si="10"/>
        <v>-137061</v>
      </c>
      <c r="BB22" s="52">
        <f>+ปี59!Q22</f>
        <v>1500000</v>
      </c>
      <c r="BC22" s="1">
        <v>2315120</v>
      </c>
      <c r="BD22" s="1">
        <f>+ปี59!R22</f>
        <v>2744430.4</v>
      </c>
      <c r="BE22" s="1">
        <f t="shared" si="11"/>
        <v>429310.3999999999</v>
      </c>
      <c r="BF22" s="1">
        <v>542032.7</v>
      </c>
      <c r="BG22" s="1">
        <f>+ปี59!S22</f>
        <v>1101474.3</v>
      </c>
      <c r="BH22" s="1">
        <f>+ปี60!U22</f>
        <v>697930.36</v>
      </c>
      <c r="BI22" s="23">
        <f t="shared" si="12"/>
        <v>-403543.94000000006</v>
      </c>
      <c r="BJ22" s="1">
        <v>0</v>
      </c>
      <c r="BK22" s="1">
        <f>+ปี59!T22</f>
        <v>742.75</v>
      </c>
      <c r="BL22" s="1">
        <f>+ปี60!V22</f>
        <v>77455.97</v>
      </c>
      <c r="BM22" s="23">
        <f t="shared" si="13"/>
        <v>76713.22</v>
      </c>
      <c r="BN22" s="1">
        <v>100000</v>
      </c>
      <c r="BO22" s="27">
        <f>+ปี60!X22</f>
        <v>100000</v>
      </c>
      <c r="BP22" s="27">
        <f t="shared" si="14"/>
        <v>0</v>
      </c>
      <c r="BQ22" s="27">
        <f>+ปี60!Y22</f>
        <v>6029.77</v>
      </c>
      <c r="BR22" s="27">
        <f>+ปี60!Z22</f>
        <v>579060</v>
      </c>
      <c r="BS22" s="27">
        <f>+ปี60!AA22</f>
        <v>62963.91</v>
      </c>
      <c r="BT22" s="27">
        <f>+ปี60!AB22</f>
        <v>0</v>
      </c>
    </row>
    <row r="23" spans="1:72" ht="12.75">
      <c r="A23" s="2" t="s">
        <v>55</v>
      </c>
      <c r="B23" s="2" t="s">
        <v>56</v>
      </c>
      <c r="C23" s="1">
        <v>5769574.74</v>
      </c>
      <c r="D23" s="12">
        <f>+ปี59!D23</f>
        <v>7857506.68</v>
      </c>
      <c r="E23" s="12">
        <f>+ปี60!D23</f>
        <v>7496079.39</v>
      </c>
      <c r="F23" s="13">
        <f t="shared" si="0"/>
        <v>-361427.29000000004</v>
      </c>
      <c r="G23" s="1">
        <v>2019540.47</v>
      </c>
      <c r="H23" s="12">
        <f>+ปี59!E23</f>
        <v>2545244.84</v>
      </c>
      <c r="I23" s="12">
        <f>+ปี60!E23</f>
        <v>2772374.94</v>
      </c>
      <c r="J23" s="13">
        <f t="shared" si="1"/>
        <v>227130.1000000001</v>
      </c>
      <c r="K23" s="1">
        <v>3028951.55</v>
      </c>
      <c r="L23" s="14">
        <f>+ปี59!F23</f>
        <v>3815007.89</v>
      </c>
      <c r="M23" s="14">
        <f>+ปี60!F23</f>
        <v>2805968.32</v>
      </c>
      <c r="N23" s="13">
        <f t="shared" si="2"/>
        <v>-1009039.5700000003</v>
      </c>
      <c r="O23" s="1">
        <v>388857.5</v>
      </c>
      <c r="P23" s="1">
        <v>598663.27</v>
      </c>
      <c r="Q23" s="1">
        <f>+ปี59!G23</f>
        <v>267322.07</v>
      </c>
      <c r="R23" s="1">
        <f>+ปี60!G23</f>
        <v>222238.81</v>
      </c>
      <c r="S23" s="13">
        <f t="shared" si="3"/>
        <v>-45083.26000000001</v>
      </c>
      <c r="T23" s="156">
        <v>1095411.17</v>
      </c>
      <c r="U23" s="12">
        <f>+ปี59!H23</f>
        <v>1201877.64</v>
      </c>
      <c r="V23" s="12">
        <f>+ปี60!H23</f>
        <v>1199398.1</v>
      </c>
      <c r="W23" s="51">
        <f t="shared" si="4"/>
        <v>106466.46999999997</v>
      </c>
      <c r="X23" s="1">
        <v>125178</v>
      </c>
      <c r="Y23" s="22">
        <f>+ปี59!I23</f>
        <v>75937</v>
      </c>
      <c r="Z23" s="22">
        <f>+ปี60!I23</f>
        <v>92354</v>
      </c>
      <c r="AA23" s="23">
        <f t="shared" si="5"/>
        <v>16417</v>
      </c>
      <c r="AB23" s="1">
        <v>0</v>
      </c>
      <c r="AC23" s="1">
        <v>0</v>
      </c>
      <c r="AD23" s="12">
        <f>+ปี60!J23</f>
        <v>0</v>
      </c>
      <c r="AE23" s="1">
        <v>196756.25</v>
      </c>
      <c r="AF23" s="1">
        <f>+ปี59!K23</f>
        <v>296967.46</v>
      </c>
      <c r="AG23" s="1">
        <f>+ปี60!K23</f>
        <v>317900.04</v>
      </c>
      <c r="AH23" s="13">
        <f t="shared" si="6"/>
        <v>20932.579999999958</v>
      </c>
      <c r="AI23" s="12"/>
      <c r="AJ23" s="12">
        <f>+ปี59!L23</f>
        <v>3000000</v>
      </c>
      <c r="AK23" s="12">
        <f>+ปี60!L23</f>
        <v>0</v>
      </c>
      <c r="AL23" s="51">
        <f t="shared" si="7"/>
        <v>3000000</v>
      </c>
      <c r="AM23" s="168">
        <f>+ปี60!M23</f>
        <v>9079.38</v>
      </c>
      <c r="AN23" s="168">
        <f>+ปี60!N23</f>
        <v>0</v>
      </c>
      <c r="AO23" s="1">
        <v>29970</v>
      </c>
      <c r="AP23" s="1">
        <f>+ปี59!N23</f>
        <v>57332</v>
      </c>
      <c r="AQ23" s="1">
        <f>+ปี60!O23</f>
        <v>56758.7</v>
      </c>
      <c r="AR23" s="13">
        <f t="shared" si="8"/>
        <v>-573.3000000000029</v>
      </c>
      <c r="AS23" s="12">
        <f>+ปี60!P23</f>
        <v>13933.67</v>
      </c>
      <c r="AT23" s="1">
        <v>0</v>
      </c>
      <c r="AU23" s="1">
        <v>0</v>
      </c>
      <c r="AV23" s="1">
        <f>+ปี60!Q23</f>
        <v>0</v>
      </c>
      <c r="AW23" s="24">
        <f t="shared" si="9"/>
        <v>0</v>
      </c>
      <c r="AX23" s="1">
        <v>604661</v>
      </c>
      <c r="AY23" s="1">
        <f>+ปี59!P23</f>
        <v>606117</v>
      </c>
      <c r="AZ23" s="1">
        <f>+ปี60!R23</f>
        <v>571715</v>
      </c>
      <c r="BA23" s="21">
        <f t="shared" si="10"/>
        <v>-34402</v>
      </c>
      <c r="BB23" s="52">
        <f>+ปี59!Q23</f>
        <v>2500000</v>
      </c>
      <c r="BC23" s="1">
        <v>1438776</v>
      </c>
      <c r="BD23" s="1">
        <f>+ปี59!R23</f>
        <v>2142793.05</v>
      </c>
      <c r="BE23" s="1">
        <f t="shared" si="11"/>
        <v>704017.0499999998</v>
      </c>
      <c r="BF23" s="1">
        <v>271432.14</v>
      </c>
      <c r="BG23" s="1">
        <f>+ปี59!S23</f>
        <v>281522.08</v>
      </c>
      <c r="BH23" s="1">
        <f>+ปี60!U23</f>
        <v>233435.27</v>
      </c>
      <c r="BI23" s="23">
        <f t="shared" si="12"/>
        <v>-48086.81000000003</v>
      </c>
      <c r="BJ23" s="1">
        <v>0</v>
      </c>
      <c r="BK23" s="1">
        <v>0</v>
      </c>
      <c r="BL23" s="1">
        <f>+ปี60!V23</f>
        <v>10911.4</v>
      </c>
      <c r="BM23" s="23">
        <f t="shared" si="13"/>
        <v>10911.4</v>
      </c>
      <c r="BN23" s="1">
        <v>100000</v>
      </c>
      <c r="BO23" s="27">
        <f>+ปี60!X23</f>
        <v>100000</v>
      </c>
      <c r="BP23" s="27">
        <f t="shared" si="14"/>
        <v>0</v>
      </c>
      <c r="BQ23" s="27">
        <f>+ปี60!Y23</f>
        <v>12914.14</v>
      </c>
      <c r="BR23" s="27">
        <f>+ปี60!Z23</f>
        <v>370859</v>
      </c>
      <c r="BS23" s="27">
        <f>+ปี60!AA23</f>
        <v>24550.73</v>
      </c>
      <c r="BT23" s="27">
        <f>+ปี60!AB23</f>
        <v>0</v>
      </c>
    </row>
    <row r="24" spans="1:72" ht="12.75">
      <c r="A24" s="2" t="s">
        <v>57</v>
      </c>
      <c r="B24" s="2" t="s">
        <v>58</v>
      </c>
      <c r="C24" s="1">
        <v>4972697.53</v>
      </c>
      <c r="D24" s="12">
        <f>+ปี59!D24</f>
        <v>2041695.87</v>
      </c>
      <c r="E24" s="12">
        <f>+ปี60!D24</f>
        <v>1326485.08</v>
      </c>
      <c r="F24" s="13">
        <f t="shared" si="0"/>
        <v>-715210.79</v>
      </c>
      <c r="G24" s="1">
        <v>791359.46</v>
      </c>
      <c r="H24" s="12">
        <f>+ปี59!E24</f>
        <v>2143912.45</v>
      </c>
      <c r="I24" s="12">
        <f>+ปี60!E24</f>
        <v>2049988.13</v>
      </c>
      <c r="J24" s="13">
        <f t="shared" si="1"/>
        <v>-93924.3200000003</v>
      </c>
      <c r="K24" s="1">
        <v>993521.63</v>
      </c>
      <c r="L24" s="14">
        <f>+ปี59!F24</f>
        <v>1925586.02</v>
      </c>
      <c r="M24" s="14">
        <f>+ปี60!F24</f>
        <v>1042594.6</v>
      </c>
      <c r="N24" s="13">
        <f t="shared" si="2"/>
        <v>-882991.42</v>
      </c>
      <c r="O24" s="1">
        <v>786297.6</v>
      </c>
      <c r="P24" s="1">
        <v>687821.82</v>
      </c>
      <c r="Q24" s="1">
        <f>+ปี59!G24</f>
        <v>502702.81</v>
      </c>
      <c r="R24" s="1">
        <f>+ปี60!G24</f>
        <v>603126.98</v>
      </c>
      <c r="S24" s="13">
        <f t="shared" si="3"/>
        <v>100424.16999999998</v>
      </c>
      <c r="T24" s="156">
        <v>590004.22</v>
      </c>
      <c r="U24" s="12">
        <f>+ปี59!H24</f>
        <v>565841.08</v>
      </c>
      <c r="V24" s="12">
        <f>+ปี60!H24</f>
        <v>579558.96</v>
      </c>
      <c r="W24" s="51">
        <f t="shared" si="4"/>
        <v>-24163.140000000014</v>
      </c>
      <c r="X24" s="1">
        <v>247252</v>
      </c>
      <c r="Y24" s="22">
        <f>+ปี59!I24</f>
        <v>95309</v>
      </c>
      <c r="Z24" s="22">
        <f>+ปี60!I24</f>
        <v>80131.5</v>
      </c>
      <c r="AA24" s="23">
        <f t="shared" si="5"/>
        <v>-15177.5</v>
      </c>
      <c r="AB24" s="1">
        <v>0</v>
      </c>
      <c r="AC24" s="1">
        <v>0</v>
      </c>
      <c r="AD24" s="12">
        <f>+ปี60!J24</f>
        <v>0</v>
      </c>
      <c r="AE24" s="1">
        <v>166146.74</v>
      </c>
      <c r="AF24" s="1">
        <f>+ปี59!K24</f>
        <v>243599.78</v>
      </c>
      <c r="AG24" s="1">
        <f>+ปี60!K24</f>
        <v>226508.21</v>
      </c>
      <c r="AH24" s="13">
        <f t="shared" si="6"/>
        <v>-17091.570000000007</v>
      </c>
      <c r="AI24" s="12"/>
      <c r="AJ24" s="12">
        <f>+ปี59!L24</f>
        <v>2000000</v>
      </c>
      <c r="AK24" s="12">
        <f>+ปี60!L24</f>
        <v>6355342.25</v>
      </c>
      <c r="AL24" s="51">
        <f t="shared" si="7"/>
        <v>-4355342.25</v>
      </c>
      <c r="AM24" s="168">
        <f>+ปี60!M24</f>
        <v>50616.1</v>
      </c>
      <c r="AN24" s="168">
        <f>+ปี60!N24</f>
        <v>0</v>
      </c>
      <c r="AO24" s="1">
        <v>8000</v>
      </c>
      <c r="AP24" s="1">
        <v>0</v>
      </c>
      <c r="AQ24" s="1">
        <f>+ปี60!O24</f>
        <v>8217</v>
      </c>
      <c r="AR24" s="13">
        <f t="shared" si="8"/>
        <v>8217</v>
      </c>
      <c r="AS24" s="12">
        <f>+ปี60!P24</f>
        <v>30834.2</v>
      </c>
      <c r="AT24" s="1">
        <v>0</v>
      </c>
      <c r="AU24" s="1">
        <v>0</v>
      </c>
      <c r="AV24" s="1">
        <f>+ปี60!Q24</f>
        <v>0</v>
      </c>
      <c r="AW24" s="24">
        <f t="shared" si="9"/>
        <v>0</v>
      </c>
      <c r="AX24" s="1">
        <v>429142</v>
      </c>
      <c r="AY24" s="1">
        <f>+ปี59!P24</f>
        <v>427523</v>
      </c>
      <c r="AZ24" s="1">
        <f>+ปี60!R24</f>
        <v>344444</v>
      </c>
      <c r="BA24" s="21">
        <f t="shared" si="10"/>
        <v>-83079</v>
      </c>
      <c r="BB24" s="52">
        <f>+ปี59!Q24</f>
        <v>5000000</v>
      </c>
      <c r="BC24" s="1">
        <v>825745</v>
      </c>
      <c r="BD24" s="1">
        <f>+ปี59!R24</f>
        <v>1578726.33</v>
      </c>
      <c r="BE24" s="1">
        <f t="shared" si="11"/>
        <v>752981.3300000001</v>
      </c>
      <c r="BF24" s="1">
        <v>437841.29</v>
      </c>
      <c r="BG24" s="1">
        <f>+ปี59!S24</f>
        <v>364990.66</v>
      </c>
      <c r="BH24" s="1">
        <f>+ปี60!U24</f>
        <v>533797.38</v>
      </c>
      <c r="BI24" s="23">
        <f t="shared" si="12"/>
        <v>168806.72000000003</v>
      </c>
      <c r="BJ24" s="1">
        <v>0</v>
      </c>
      <c r="BK24" s="1">
        <v>0</v>
      </c>
      <c r="BL24" s="1">
        <f>+ปี60!V24</f>
        <v>67546.73</v>
      </c>
      <c r="BM24" s="23">
        <f t="shared" si="13"/>
        <v>67546.73</v>
      </c>
      <c r="BN24" s="1">
        <v>100000</v>
      </c>
      <c r="BO24" s="27">
        <f>+ปี60!X24</f>
        <v>100000</v>
      </c>
      <c r="BP24" s="27">
        <f t="shared" si="14"/>
        <v>0</v>
      </c>
      <c r="BQ24" s="27">
        <f>+ปี60!Y24</f>
        <v>0</v>
      </c>
      <c r="BR24" s="27">
        <f>+ปี60!Z24</f>
        <v>308975</v>
      </c>
      <c r="BS24" s="27">
        <f>+ปี60!AA24</f>
        <v>38644.81</v>
      </c>
      <c r="BT24" s="27">
        <f>+ปี60!AB24</f>
        <v>0</v>
      </c>
    </row>
    <row r="25" spans="1:72" ht="12.75">
      <c r="A25" s="172" t="s">
        <v>15</v>
      </c>
      <c r="B25" s="172"/>
      <c r="C25" s="4">
        <f>SUM(C9:C24)</f>
        <v>202904653.7</v>
      </c>
      <c r="D25" s="6">
        <f>SUM(D9:D24)</f>
        <v>219397484.39000002</v>
      </c>
      <c r="E25" s="154">
        <f>SUM(E9:E24)</f>
        <v>215409219.26000002</v>
      </c>
      <c r="F25" s="4">
        <f>SUM(F9:F24)</f>
        <v>-3988265.129999999</v>
      </c>
      <c r="G25" s="4">
        <f aca="true" t="shared" si="15" ref="G25:BJ25">SUM(G9:G24)</f>
        <v>151359277.98</v>
      </c>
      <c r="H25" s="6">
        <f t="shared" si="15"/>
        <v>187220454.86999997</v>
      </c>
      <c r="I25" s="154">
        <f t="shared" si="15"/>
        <v>218662255.27</v>
      </c>
      <c r="J25" s="4">
        <f>SUM(J9:J24)</f>
        <v>31441800.40000001</v>
      </c>
      <c r="K25" s="4">
        <f t="shared" si="15"/>
        <v>126499404.38</v>
      </c>
      <c r="L25" s="8">
        <f t="shared" si="15"/>
        <v>127287401.76999998</v>
      </c>
      <c r="M25" s="155">
        <f t="shared" si="15"/>
        <v>103120316.45999998</v>
      </c>
      <c r="N25" s="15">
        <f>SUM(N9:N24)</f>
        <v>-24167085.310000002</v>
      </c>
      <c r="O25" s="11">
        <f>SUM(O9:O24)</f>
        <v>82166301.39</v>
      </c>
      <c r="P25" s="4">
        <f t="shared" si="15"/>
        <v>73152055.94999999</v>
      </c>
      <c r="Q25" s="4">
        <f t="shared" si="15"/>
        <v>100276950.32999998</v>
      </c>
      <c r="R25" s="4">
        <f t="shared" si="15"/>
        <v>55555807.18999999</v>
      </c>
      <c r="S25" s="4">
        <f>SUM(S9:S24)</f>
        <v>-44721143.14000001</v>
      </c>
      <c r="T25" s="157">
        <f t="shared" si="15"/>
        <v>61716103.14000001</v>
      </c>
      <c r="U25" s="6">
        <f t="shared" si="15"/>
        <v>62260096.84</v>
      </c>
      <c r="V25" s="154">
        <f t="shared" si="15"/>
        <v>62172537.69999999</v>
      </c>
      <c r="W25" s="4">
        <f>SUM(W9:W24)</f>
        <v>2654898.7900000033</v>
      </c>
      <c r="X25" s="4">
        <f t="shared" si="15"/>
        <v>8935188</v>
      </c>
      <c r="Y25" s="4">
        <f t="shared" si="15"/>
        <v>6813903</v>
      </c>
      <c r="Z25" s="4">
        <f t="shared" si="15"/>
        <v>5951366.8100000005</v>
      </c>
      <c r="AA25" s="4">
        <f>SUM(AA9:AA24)</f>
        <v>-862536.19</v>
      </c>
      <c r="AB25" s="4">
        <f t="shared" si="15"/>
        <v>0</v>
      </c>
      <c r="AC25" s="4">
        <f t="shared" si="15"/>
        <v>0</v>
      </c>
      <c r="AD25" s="4">
        <f>SUM(AD9:AD24)</f>
        <v>60000</v>
      </c>
      <c r="AE25" s="4">
        <f t="shared" si="15"/>
        <v>4528867.8100000005</v>
      </c>
      <c r="AF25" s="4">
        <f t="shared" si="15"/>
        <v>8678899.12</v>
      </c>
      <c r="AG25" s="4">
        <f t="shared" si="15"/>
        <v>5732357.67</v>
      </c>
      <c r="AH25" s="4">
        <f aca="true" t="shared" si="16" ref="AH25:AN25">SUM(AH9:AH24)</f>
        <v>-2946541.4499999997</v>
      </c>
      <c r="AI25" s="4">
        <f t="shared" si="16"/>
        <v>0</v>
      </c>
      <c r="AJ25" s="4">
        <f t="shared" si="16"/>
        <v>13000000</v>
      </c>
      <c r="AK25" s="4">
        <f t="shared" si="16"/>
        <v>28590798.200000003</v>
      </c>
      <c r="AL25" s="4">
        <f t="shared" si="16"/>
        <v>-15590798.200000001</v>
      </c>
      <c r="AM25" s="4">
        <f t="shared" si="16"/>
        <v>6374560.119999999</v>
      </c>
      <c r="AN25" s="4">
        <f t="shared" si="16"/>
        <v>1692311</v>
      </c>
      <c r="AO25" s="4">
        <f t="shared" si="15"/>
        <v>1839397</v>
      </c>
      <c r="AP25" s="4">
        <f t="shared" si="15"/>
        <v>4510409</v>
      </c>
      <c r="AQ25" s="4">
        <f t="shared" si="15"/>
        <v>3688046.540000002</v>
      </c>
      <c r="AR25" s="4">
        <f t="shared" si="15"/>
        <v>-822362.4600000004</v>
      </c>
      <c r="AS25" s="4">
        <f t="shared" si="15"/>
        <v>6331875.13</v>
      </c>
      <c r="AT25" s="4">
        <f t="shared" si="15"/>
        <v>25655840.599999998</v>
      </c>
      <c r="AU25" s="4">
        <f t="shared" si="15"/>
        <v>17209981</v>
      </c>
      <c r="AV25" s="4">
        <f t="shared" si="15"/>
        <v>17370189</v>
      </c>
      <c r="AW25" s="4">
        <f t="shared" si="15"/>
        <v>160208</v>
      </c>
      <c r="AX25" s="4">
        <f t="shared" si="15"/>
        <v>16875231</v>
      </c>
      <c r="AY25" s="4">
        <f t="shared" si="15"/>
        <v>16981167</v>
      </c>
      <c r="AZ25" s="4">
        <f t="shared" si="15"/>
        <v>14417344</v>
      </c>
      <c r="BA25" s="4">
        <f>SUM(BA9:BA24)</f>
        <v>-2563823</v>
      </c>
      <c r="BB25" s="4">
        <f>SUM(BB9:BB24)</f>
        <v>25500000</v>
      </c>
      <c r="BC25" s="4">
        <f t="shared" si="15"/>
        <v>40544012</v>
      </c>
      <c r="BD25" s="4">
        <f t="shared" si="15"/>
        <v>48381789.4</v>
      </c>
      <c r="BE25" s="4">
        <f>SUM(BE9:BE24)</f>
        <v>7837777.399999999</v>
      </c>
      <c r="BF25" s="4">
        <f t="shared" si="15"/>
        <v>22629777.7</v>
      </c>
      <c r="BG25" s="4">
        <f t="shared" si="15"/>
        <v>26087353.43</v>
      </c>
      <c r="BH25" s="4">
        <f t="shared" si="15"/>
        <v>20487746.3</v>
      </c>
      <c r="BI25" s="4">
        <f>SUM(BI9:BI24)</f>
        <v>-5599607.130000001</v>
      </c>
      <c r="BJ25" s="4">
        <f t="shared" si="15"/>
        <v>2416470.91</v>
      </c>
      <c r="BK25" s="4">
        <f aca="true" t="shared" si="17" ref="BK25:BT25">SUM(BK9:BK24)</f>
        <v>152916.88</v>
      </c>
      <c r="BL25" s="4">
        <f t="shared" si="17"/>
        <v>7297060.680000001</v>
      </c>
      <c r="BM25" s="4">
        <f t="shared" si="17"/>
        <v>7144143.800000001</v>
      </c>
      <c r="BN25" s="4">
        <f t="shared" si="17"/>
        <v>1600000</v>
      </c>
      <c r="BO25" s="4">
        <f t="shared" si="17"/>
        <v>1600000</v>
      </c>
      <c r="BP25" s="4">
        <f t="shared" si="17"/>
        <v>0</v>
      </c>
      <c r="BQ25" s="4">
        <f t="shared" si="17"/>
        <v>900328.2100000002</v>
      </c>
      <c r="BR25" s="4">
        <f t="shared" si="17"/>
        <v>31653978</v>
      </c>
      <c r="BS25" s="4">
        <f t="shared" si="17"/>
        <v>3269413.62</v>
      </c>
      <c r="BT25" s="4">
        <f t="shared" si="17"/>
        <v>1659550</v>
      </c>
    </row>
    <row r="27" spans="7:56" ht="12.75">
      <c r="G27" s="26" t="s">
        <v>103</v>
      </c>
      <c r="H27" s="27">
        <f>D25+H25+L25</f>
        <v>533905341.03</v>
      </c>
      <c r="I27" s="27"/>
      <c r="AX27" s="25" t="s">
        <v>99</v>
      </c>
      <c r="AY27" s="25" t="s">
        <v>100</v>
      </c>
      <c r="AZ27" s="25"/>
      <c r="BC27" s="25" t="s">
        <v>101</v>
      </c>
      <c r="BD27" s="25" t="s">
        <v>102</v>
      </c>
    </row>
    <row r="28" spans="1:66" ht="51" customHeight="1" hidden="1">
      <c r="A28" s="171" t="s">
        <v>4</v>
      </c>
      <c r="B28" s="171" t="s">
        <v>5</v>
      </c>
      <c r="C28" s="171" t="s">
        <v>6</v>
      </c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3"/>
      <c r="Z28" s="3"/>
      <c r="AA28" s="3"/>
      <c r="AB28" s="3" t="s">
        <v>7</v>
      </c>
      <c r="AC28" s="3" t="s">
        <v>8</v>
      </c>
      <c r="AD28" s="3"/>
      <c r="AE28" s="3" t="s">
        <v>9</v>
      </c>
      <c r="AF28" s="3"/>
      <c r="AG28" s="3"/>
      <c r="AH28" s="3"/>
      <c r="AI28" s="3"/>
      <c r="AJ28" s="3"/>
      <c r="AK28" s="3"/>
      <c r="AL28" s="3"/>
      <c r="AM28" s="3"/>
      <c r="AN28" s="3"/>
      <c r="AO28" s="3" t="s">
        <v>10</v>
      </c>
      <c r="AP28" s="3"/>
      <c r="AQ28" s="3"/>
      <c r="AR28" s="3"/>
      <c r="AS28" s="3"/>
      <c r="AT28" s="3" t="s">
        <v>11</v>
      </c>
      <c r="AU28" s="3"/>
      <c r="AV28" s="3"/>
      <c r="AW28" s="3"/>
      <c r="AX28" s="3" t="s">
        <v>12</v>
      </c>
      <c r="AY28" s="3"/>
      <c r="AZ28" s="3"/>
      <c r="BA28" s="3"/>
      <c r="BB28" s="3"/>
      <c r="BC28" s="171" t="s">
        <v>13</v>
      </c>
      <c r="BD28" s="171"/>
      <c r="BE28" s="171"/>
      <c r="BF28" s="171"/>
      <c r="BG28" s="3"/>
      <c r="BH28" s="3"/>
      <c r="BI28" s="3"/>
      <c r="BJ28" s="3" t="s">
        <v>14</v>
      </c>
      <c r="BK28" s="3"/>
      <c r="BL28" s="3"/>
      <c r="BM28" s="3"/>
      <c r="BN28" s="9"/>
    </row>
    <row r="29" spans="1:66" ht="89.25" customHeight="1" hidden="1">
      <c r="A29" s="171"/>
      <c r="B29" s="171"/>
      <c r="C29" s="3" t="s">
        <v>16</v>
      </c>
      <c r="D29" s="3"/>
      <c r="E29" s="3"/>
      <c r="F29" s="3"/>
      <c r="G29" s="5" t="s">
        <v>67</v>
      </c>
      <c r="H29" s="3"/>
      <c r="I29" s="3"/>
      <c r="J29" s="3"/>
      <c r="K29" s="5" t="s">
        <v>69</v>
      </c>
      <c r="L29" s="3"/>
      <c r="M29" s="3"/>
      <c r="N29" s="3"/>
      <c r="O29" s="3"/>
      <c r="P29" s="5" t="s">
        <v>71</v>
      </c>
      <c r="Q29" s="3"/>
      <c r="R29" s="3"/>
      <c r="S29" s="3"/>
      <c r="T29" s="18" t="s">
        <v>83</v>
      </c>
      <c r="U29" s="3"/>
      <c r="V29" s="3"/>
      <c r="W29" s="3"/>
      <c r="X29" s="7" t="s">
        <v>84</v>
      </c>
      <c r="Y29" s="7"/>
      <c r="Z29" s="152"/>
      <c r="AA29" s="7"/>
      <c r="AB29" s="7" t="s">
        <v>85</v>
      </c>
      <c r="AC29" s="7" t="s">
        <v>86</v>
      </c>
      <c r="AD29" s="152"/>
      <c r="AE29" s="7" t="s">
        <v>87</v>
      </c>
      <c r="AF29" s="7"/>
      <c r="AG29" s="152"/>
      <c r="AH29" s="7"/>
      <c r="AI29" s="33"/>
      <c r="AJ29" s="33"/>
      <c r="AK29" s="152"/>
      <c r="AL29" s="33"/>
      <c r="AM29" s="152"/>
      <c r="AN29" s="152"/>
      <c r="AO29" s="7" t="s">
        <v>88</v>
      </c>
      <c r="AP29" s="7"/>
      <c r="AQ29" s="152"/>
      <c r="AR29" s="7"/>
      <c r="AS29" s="152"/>
      <c r="AT29" s="7" t="s">
        <v>89</v>
      </c>
      <c r="AU29" s="7"/>
      <c r="AV29" s="152"/>
      <c r="AW29" s="7"/>
      <c r="AX29" s="7" t="s">
        <v>90</v>
      </c>
      <c r="AY29" s="7"/>
      <c r="AZ29" s="152"/>
      <c r="BA29" s="7"/>
      <c r="BB29" s="33"/>
      <c r="BC29" s="7" t="s">
        <v>91</v>
      </c>
      <c r="BD29" s="7"/>
      <c r="BE29" s="7"/>
      <c r="BF29" s="7" t="s">
        <v>92</v>
      </c>
      <c r="BG29" s="7"/>
      <c r="BH29" s="152"/>
      <c r="BI29" s="7"/>
      <c r="BJ29" s="7" t="s">
        <v>93</v>
      </c>
      <c r="BK29" s="7"/>
      <c r="BL29" s="153"/>
      <c r="BM29" s="7"/>
      <c r="BN29" s="9"/>
    </row>
    <row r="30" spans="1:66" ht="25.5" hidden="1">
      <c r="A30" s="176"/>
      <c r="B30" s="171" t="s">
        <v>26</v>
      </c>
      <c r="C30" s="3" t="s">
        <v>26</v>
      </c>
      <c r="D30" s="3"/>
      <c r="E30" s="3"/>
      <c r="F30" s="3"/>
      <c r="G30" s="3" t="s">
        <v>26</v>
      </c>
      <c r="H30" s="3"/>
      <c r="I30" s="3"/>
      <c r="J30" s="3"/>
      <c r="K30" s="3" t="s">
        <v>26</v>
      </c>
      <c r="L30" s="3"/>
      <c r="M30" s="3"/>
      <c r="N30" s="3"/>
      <c r="O30" s="3"/>
      <c r="P30" s="3" t="s">
        <v>26</v>
      </c>
      <c r="Q30" s="3"/>
      <c r="R30" s="3"/>
      <c r="S30" s="3"/>
      <c r="T30" s="19" t="s">
        <v>26</v>
      </c>
      <c r="U30" s="3"/>
      <c r="V30" s="3"/>
      <c r="W30" s="3"/>
      <c r="X30" s="7" t="s">
        <v>26</v>
      </c>
      <c r="Y30" s="7"/>
      <c r="Z30" s="152"/>
      <c r="AA30" s="7"/>
      <c r="AB30" s="7" t="s">
        <v>26</v>
      </c>
      <c r="AC30" s="7" t="s">
        <v>26</v>
      </c>
      <c r="AD30" s="152"/>
      <c r="AE30" s="7" t="s">
        <v>26</v>
      </c>
      <c r="AF30" s="7"/>
      <c r="AG30" s="152"/>
      <c r="AH30" s="7"/>
      <c r="AI30" s="33"/>
      <c r="AJ30" s="33"/>
      <c r="AK30" s="152"/>
      <c r="AL30" s="33"/>
      <c r="AM30" s="152"/>
      <c r="AN30" s="152"/>
      <c r="AO30" s="7" t="s">
        <v>26</v>
      </c>
      <c r="AP30" s="7"/>
      <c r="AQ30" s="152"/>
      <c r="AR30" s="7"/>
      <c r="AS30" s="152"/>
      <c r="AT30" s="7" t="s">
        <v>26</v>
      </c>
      <c r="AU30" s="7"/>
      <c r="AV30" s="152"/>
      <c r="AW30" s="7"/>
      <c r="AX30" s="7" t="s">
        <v>26</v>
      </c>
      <c r="AY30" s="7"/>
      <c r="AZ30" s="152"/>
      <c r="BA30" s="7"/>
      <c r="BB30" s="33"/>
      <c r="BC30" s="7" t="s">
        <v>26</v>
      </c>
      <c r="BD30" s="7"/>
      <c r="BE30" s="7"/>
      <c r="BF30" s="7" t="s">
        <v>26</v>
      </c>
      <c r="BG30" s="7"/>
      <c r="BH30" s="152"/>
      <c r="BI30" s="7"/>
      <c r="BJ30" s="7" t="s">
        <v>26</v>
      </c>
      <c r="BK30" s="7"/>
      <c r="BL30" s="153"/>
      <c r="BM30" s="7"/>
      <c r="BN30" s="9"/>
    </row>
    <row r="31" spans="1:66" ht="12.75" hidden="1">
      <c r="A31" s="2" t="s">
        <v>27</v>
      </c>
      <c r="B31" s="2" t="s">
        <v>28</v>
      </c>
      <c r="C31" s="1">
        <v>26719913.7</v>
      </c>
      <c r="D31" s="1"/>
      <c r="E31" s="1"/>
      <c r="F31" s="1"/>
      <c r="G31" s="1">
        <v>71630932.55</v>
      </c>
      <c r="H31" s="1"/>
      <c r="I31" s="1"/>
      <c r="J31" s="1"/>
      <c r="K31" s="1">
        <v>6595051.56</v>
      </c>
      <c r="L31" s="1"/>
      <c r="M31" s="1"/>
      <c r="N31" s="1"/>
      <c r="O31" s="1"/>
      <c r="P31" s="1">
        <v>58639979.09</v>
      </c>
      <c r="Q31" s="1"/>
      <c r="R31" s="1"/>
      <c r="S31" s="1"/>
      <c r="T31" s="16">
        <v>19460869.74</v>
      </c>
      <c r="U31" s="1"/>
      <c r="V31" s="1"/>
      <c r="W31" s="1"/>
      <c r="X31" s="1">
        <v>867816.83</v>
      </c>
      <c r="Y31" s="1"/>
      <c r="Z31" s="1"/>
      <c r="AA31" s="1"/>
      <c r="AB31" s="1">
        <v>1107329</v>
      </c>
      <c r="AC31" s="1">
        <v>8888330</v>
      </c>
      <c r="AD31" s="1"/>
      <c r="AE31" s="1">
        <v>2250535</v>
      </c>
      <c r="AF31" s="1"/>
      <c r="AG31" s="1"/>
      <c r="AH31" s="1"/>
      <c r="AI31" s="1"/>
      <c r="AJ31" s="1"/>
      <c r="AK31" s="1"/>
      <c r="AL31" s="1"/>
      <c r="AM31" s="1"/>
      <c r="AN31" s="1"/>
      <c r="AO31" s="1">
        <v>0</v>
      </c>
      <c r="AP31" s="1"/>
      <c r="AQ31" s="1"/>
      <c r="AR31" s="1"/>
      <c r="AS31" s="1"/>
      <c r="AT31" s="1">
        <v>6880614.34</v>
      </c>
      <c r="AU31" s="1"/>
      <c r="AV31" s="1"/>
      <c r="AW31" s="1"/>
      <c r="AX31" s="1">
        <v>6166608.75</v>
      </c>
      <c r="AY31" s="1"/>
      <c r="AZ31" s="1"/>
      <c r="BA31" s="1"/>
      <c r="BB31" s="1"/>
      <c r="BC31" s="1">
        <v>120160</v>
      </c>
      <c r="BD31" s="1"/>
      <c r="BE31" s="1"/>
      <c r="BF31" s="1">
        <v>0</v>
      </c>
      <c r="BG31" s="1"/>
      <c r="BH31" s="1"/>
      <c r="BI31" s="1"/>
      <c r="BJ31" s="1">
        <v>100000</v>
      </c>
      <c r="BK31" s="1"/>
      <c r="BL31" s="1"/>
      <c r="BM31" s="1"/>
      <c r="BN31" s="10"/>
    </row>
    <row r="32" spans="1:66" ht="12.75" hidden="1">
      <c r="A32" s="2" t="s">
        <v>29</v>
      </c>
      <c r="B32" s="2" t="s">
        <v>30</v>
      </c>
      <c r="C32" s="1">
        <v>12411486.13</v>
      </c>
      <c r="D32" s="1"/>
      <c r="E32" s="1"/>
      <c r="F32" s="1"/>
      <c r="G32" s="1">
        <v>16464803.77</v>
      </c>
      <c r="H32" s="1"/>
      <c r="I32" s="1"/>
      <c r="J32" s="1"/>
      <c r="K32" s="1">
        <v>2652438.83</v>
      </c>
      <c r="L32" s="1"/>
      <c r="M32" s="1"/>
      <c r="N32" s="1"/>
      <c r="O32" s="1"/>
      <c r="P32" s="1">
        <v>9347403.7</v>
      </c>
      <c r="Q32" s="1"/>
      <c r="R32" s="1"/>
      <c r="S32" s="1"/>
      <c r="T32" s="16">
        <v>7392633.52</v>
      </c>
      <c r="U32" s="1"/>
      <c r="V32" s="1"/>
      <c r="W32" s="1"/>
      <c r="X32" s="1">
        <v>560457.57</v>
      </c>
      <c r="Y32" s="1"/>
      <c r="Z32" s="1"/>
      <c r="AA32" s="1"/>
      <c r="AB32" s="1">
        <v>972000</v>
      </c>
      <c r="AC32" s="1">
        <v>1377874</v>
      </c>
      <c r="AD32" s="1"/>
      <c r="AE32" s="1">
        <v>1755015</v>
      </c>
      <c r="AF32" s="1"/>
      <c r="AG32" s="1"/>
      <c r="AH32" s="1"/>
      <c r="AI32" s="1"/>
      <c r="AJ32" s="1"/>
      <c r="AK32" s="1"/>
      <c r="AL32" s="1"/>
      <c r="AM32" s="1"/>
      <c r="AN32" s="1"/>
      <c r="AO32" s="1">
        <v>0</v>
      </c>
      <c r="AP32" s="1"/>
      <c r="AQ32" s="1"/>
      <c r="AR32" s="1"/>
      <c r="AS32" s="1"/>
      <c r="AT32" s="1">
        <v>3439844.67</v>
      </c>
      <c r="AU32" s="1"/>
      <c r="AV32" s="1"/>
      <c r="AW32" s="1"/>
      <c r="AX32" s="1">
        <v>2011261.6</v>
      </c>
      <c r="AY32" s="1"/>
      <c r="AZ32" s="1"/>
      <c r="BA32" s="1"/>
      <c r="BB32" s="1"/>
      <c r="BC32" s="1">
        <v>0</v>
      </c>
      <c r="BD32" s="1"/>
      <c r="BE32" s="1"/>
      <c r="BF32" s="1">
        <v>0</v>
      </c>
      <c r="BG32" s="1"/>
      <c r="BH32" s="1"/>
      <c r="BI32" s="1"/>
      <c r="BJ32" s="1">
        <v>100000</v>
      </c>
      <c r="BK32" s="1"/>
      <c r="BL32" s="1"/>
      <c r="BM32" s="1"/>
      <c r="BN32" s="10"/>
    </row>
    <row r="33" spans="1:66" ht="12.75" hidden="1">
      <c r="A33" s="2" t="s">
        <v>31</v>
      </c>
      <c r="B33" s="2" t="s">
        <v>32</v>
      </c>
      <c r="C33" s="1">
        <v>6217963.31</v>
      </c>
      <c r="D33" s="1"/>
      <c r="E33" s="1"/>
      <c r="F33" s="1"/>
      <c r="G33" s="1">
        <v>2922022.72</v>
      </c>
      <c r="H33" s="1"/>
      <c r="I33" s="1"/>
      <c r="J33" s="1"/>
      <c r="K33" s="1">
        <v>1703235.13</v>
      </c>
      <c r="L33" s="1"/>
      <c r="M33" s="1"/>
      <c r="N33" s="1"/>
      <c r="O33" s="1"/>
      <c r="P33" s="1">
        <v>680293.59</v>
      </c>
      <c r="Q33" s="1"/>
      <c r="R33" s="1"/>
      <c r="S33" s="1"/>
      <c r="T33" s="16">
        <v>2534493.33</v>
      </c>
      <c r="U33" s="1"/>
      <c r="V33" s="1"/>
      <c r="W33" s="1"/>
      <c r="X33" s="1">
        <v>560974.06</v>
      </c>
      <c r="Y33" s="1"/>
      <c r="Z33" s="1"/>
      <c r="AA33" s="1"/>
      <c r="AB33" s="1">
        <v>0</v>
      </c>
      <c r="AC33" s="1">
        <v>0</v>
      </c>
      <c r="AD33" s="1"/>
      <c r="AE33" s="1">
        <v>1162889</v>
      </c>
      <c r="AF33" s="1"/>
      <c r="AG33" s="1"/>
      <c r="AH33" s="1"/>
      <c r="AI33" s="1"/>
      <c r="AJ33" s="1"/>
      <c r="AK33" s="1"/>
      <c r="AL33" s="1"/>
      <c r="AM33" s="1"/>
      <c r="AN33" s="1"/>
      <c r="AO33" s="1">
        <v>1500000</v>
      </c>
      <c r="AP33" s="1"/>
      <c r="AQ33" s="1"/>
      <c r="AR33" s="1"/>
      <c r="AS33" s="1"/>
      <c r="AT33" s="1">
        <v>2922734.52</v>
      </c>
      <c r="AU33" s="1"/>
      <c r="AV33" s="1"/>
      <c r="AW33" s="1"/>
      <c r="AX33" s="1">
        <v>447474.96</v>
      </c>
      <c r="AY33" s="1"/>
      <c r="AZ33" s="1"/>
      <c r="BA33" s="1"/>
      <c r="BB33" s="1"/>
      <c r="BC33" s="1">
        <v>0</v>
      </c>
      <c r="BD33" s="1"/>
      <c r="BE33" s="1"/>
      <c r="BF33" s="1">
        <v>0</v>
      </c>
      <c r="BG33" s="1"/>
      <c r="BH33" s="1"/>
      <c r="BI33" s="1"/>
      <c r="BJ33" s="1">
        <v>100000</v>
      </c>
      <c r="BK33" s="1"/>
      <c r="BL33" s="1"/>
      <c r="BM33" s="1"/>
      <c r="BN33" s="10"/>
    </row>
    <row r="34" spans="1:66" ht="12.75" hidden="1">
      <c r="A34" s="2" t="s">
        <v>33</v>
      </c>
      <c r="B34" s="2" t="s">
        <v>34</v>
      </c>
      <c r="C34" s="1">
        <v>5460093.34</v>
      </c>
      <c r="D34" s="1"/>
      <c r="E34" s="1"/>
      <c r="F34" s="1"/>
      <c r="G34" s="1">
        <v>2502202.36</v>
      </c>
      <c r="H34" s="1"/>
      <c r="I34" s="1"/>
      <c r="J34" s="1"/>
      <c r="K34" s="1">
        <v>1321982.38</v>
      </c>
      <c r="L34" s="1"/>
      <c r="M34" s="1"/>
      <c r="N34" s="1"/>
      <c r="O34" s="1"/>
      <c r="P34" s="1">
        <v>532140.32</v>
      </c>
      <c r="Q34" s="1"/>
      <c r="R34" s="1"/>
      <c r="S34" s="1"/>
      <c r="T34" s="16">
        <v>2248098.39</v>
      </c>
      <c r="U34" s="1"/>
      <c r="V34" s="1"/>
      <c r="W34" s="1"/>
      <c r="X34" s="1">
        <v>307767.79</v>
      </c>
      <c r="Y34" s="1"/>
      <c r="Z34" s="1"/>
      <c r="AA34" s="1"/>
      <c r="AB34" s="1">
        <v>0</v>
      </c>
      <c r="AC34" s="1">
        <v>0</v>
      </c>
      <c r="AD34" s="1"/>
      <c r="AE34" s="1">
        <v>921592</v>
      </c>
      <c r="AF34" s="1"/>
      <c r="AG34" s="1"/>
      <c r="AH34" s="1"/>
      <c r="AI34" s="1"/>
      <c r="AJ34" s="1"/>
      <c r="AK34" s="1"/>
      <c r="AL34" s="1"/>
      <c r="AM34" s="1"/>
      <c r="AN34" s="1"/>
      <c r="AO34" s="1">
        <v>1500000</v>
      </c>
      <c r="AP34" s="1"/>
      <c r="AQ34" s="1"/>
      <c r="AR34" s="1"/>
      <c r="AS34" s="1"/>
      <c r="AT34" s="1">
        <v>2089024.7</v>
      </c>
      <c r="AU34" s="1"/>
      <c r="AV34" s="1"/>
      <c r="AW34" s="1"/>
      <c r="AX34" s="1">
        <v>209038.89</v>
      </c>
      <c r="AY34" s="1"/>
      <c r="AZ34" s="1"/>
      <c r="BA34" s="1"/>
      <c r="BB34" s="1"/>
      <c r="BC34" s="1">
        <v>0</v>
      </c>
      <c r="BD34" s="1"/>
      <c r="BE34" s="1"/>
      <c r="BF34" s="1">
        <v>0</v>
      </c>
      <c r="BG34" s="1"/>
      <c r="BH34" s="1"/>
      <c r="BI34" s="1"/>
      <c r="BJ34" s="1">
        <v>100000</v>
      </c>
      <c r="BK34" s="1"/>
      <c r="BL34" s="1"/>
      <c r="BM34" s="1"/>
      <c r="BN34" s="10"/>
    </row>
    <row r="35" spans="1:66" ht="12.75" hidden="1">
      <c r="A35" s="2" t="s">
        <v>35</v>
      </c>
      <c r="B35" s="2" t="s">
        <v>36</v>
      </c>
      <c r="C35" s="1">
        <v>626618.63</v>
      </c>
      <c r="D35" s="1"/>
      <c r="E35" s="1"/>
      <c r="F35" s="1"/>
      <c r="G35" s="1">
        <v>1539992.51</v>
      </c>
      <c r="H35" s="1"/>
      <c r="I35" s="1"/>
      <c r="J35" s="1"/>
      <c r="K35" s="1">
        <v>1281057.27</v>
      </c>
      <c r="L35" s="1"/>
      <c r="M35" s="1"/>
      <c r="N35" s="1"/>
      <c r="O35" s="1"/>
      <c r="P35" s="1">
        <v>400980.6</v>
      </c>
      <c r="Q35" s="1"/>
      <c r="R35" s="1"/>
      <c r="S35" s="1"/>
      <c r="T35" s="16">
        <v>1735441.32</v>
      </c>
      <c r="U35" s="1"/>
      <c r="V35" s="1"/>
      <c r="W35" s="1"/>
      <c r="X35" s="1">
        <v>730478.93</v>
      </c>
      <c r="Y35" s="1"/>
      <c r="Z35" s="1"/>
      <c r="AA35" s="1"/>
      <c r="AB35" s="1">
        <v>0</v>
      </c>
      <c r="AC35" s="1">
        <v>0</v>
      </c>
      <c r="AD35" s="1"/>
      <c r="AE35" s="1">
        <v>758344</v>
      </c>
      <c r="AF35" s="1"/>
      <c r="AG35" s="1"/>
      <c r="AH35" s="1"/>
      <c r="AI35" s="1"/>
      <c r="AJ35" s="1"/>
      <c r="AK35" s="1"/>
      <c r="AL35" s="1"/>
      <c r="AM35" s="1"/>
      <c r="AN35" s="1"/>
      <c r="AO35" s="1">
        <v>2500000</v>
      </c>
      <c r="AP35" s="1"/>
      <c r="AQ35" s="1"/>
      <c r="AR35" s="1"/>
      <c r="AS35" s="1"/>
      <c r="AT35" s="1">
        <v>3383438.27</v>
      </c>
      <c r="AU35" s="1"/>
      <c r="AV35" s="1"/>
      <c r="AW35" s="1"/>
      <c r="AX35" s="1">
        <v>209730.45</v>
      </c>
      <c r="AY35" s="1"/>
      <c r="AZ35" s="1"/>
      <c r="BA35" s="1"/>
      <c r="BB35" s="1"/>
      <c r="BC35" s="1">
        <v>0</v>
      </c>
      <c r="BD35" s="1"/>
      <c r="BE35" s="1"/>
      <c r="BF35" s="1">
        <v>0</v>
      </c>
      <c r="BG35" s="1"/>
      <c r="BH35" s="1"/>
      <c r="BI35" s="1"/>
      <c r="BJ35" s="1">
        <v>100000</v>
      </c>
      <c r="BK35" s="1"/>
      <c r="BL35" s="1"/>
      <c r="BM35" s="1"/>
      <c r="BN35" s="10"/>
    </row>
    <row r="36" spans="1:66" ht="12.75" hidden="1">
      <c r="A36" s="2" t="s">
        <v>37</v>
      </c>
      <c r="B36" s="2" t="s">
        <v>38</v>
      </c>
      <c r="C36" s="1">
        <v>3618373.36</v>
      </c>
      <c r="D36" s="1"/>
      <c r="E36" s="1"/>
      <c r="F36" s="1"/>
      <c r="G36" s="1">
        <v>1242578.89</v>
      </c>
      <c r="H36" s="1"/>
      <c r="I36" s="1"/>
      <c r="J36" s="1"/>
      <c r="K36" s="1">
        <v>1049137.37</v>
      </c>
      <c r="L36" s="1"/>
      <c r="M36" s="1"/>
      <c r="N36" s="1"/>
      <c r="O36" s="1"/>
      <c r="P36" s="1">
        <v>323932.03</v>
      </c>
      <c r="Q36" s="1"/>
      <c r="R36" s="1"/>
      <c r="S36" s="1"/>
      <c r="T36" s="16">
        <v>1476568.49</v>
      </c>
      <c r="U36" s="1"/>
      <c r="V36" s="1"/>
      <c r="W36" s="1"/>
      <c r="X36" s="1">
        <v>520005.21</v>
      </c>
      <c r="Y36" s="1"/>
      <c r="Z36" s="1"/>
      <c r="AA36" s="1"/>
      <c r="AB36" s="1">
        <v>0</v>
      </c>
      <c r="AC36" s="1">
        <v>0</v>
      </c>
      <c r="AD36" s="1"/>
      <c r="AE36" s="1">
        <v>712854</v>
      </c>
      <c r="AF36" s="1"/>
      <c r="AG36" s="1"/>
      <c r="AH36" s="1"/>
      <c r="AI36" s="1"/>
      <c r="AJ36" s="1"/>
      <c r="AK36" s="1"/>
      <c r="AL36" s="1"/>
      <c r="AM36" s="1"/>
      <c r="AN36" s="1"/>
      <c r="AO36" s="1">
        <v>2500000</v>
      </c>
      <c r="AP36" s="1"/>
      <c r="AQ36" s="1"/>
      <c r="AR36" s="1"/>
      <c r="AS36" s="1"/>
      <c r="AT36" s="1">
        <v>3127057.46</v>
      </c>
      <c r="AU36" s="1"/>
      <c r="AV36" s="1"/>
      <c r="AW36" s="1"/>
      <c r="AX36" s="1">
        <v>208200.18</v>
      </c>
      <c r="AY36" s="1"/>
      <c r="AZ36" s="1"/>
      <c r="BA36" s="1"/>
      <c r="BB36" s="1"/>
      <c r="BC36" s="1">
        <v>0</v>
      </c>
      <c r="BD36" s="1"/>
      <c r="BE36" s="1"/>
      <c r="BF36" s="1">
        <v>0</v>
      </c>
      <c r="BG36" s="1"/>
      <c r="BH36" s="1"/>
      <c r="BI36" s="1"/>
      <c r="BJ36" s="1">
        <v>100000</v>
      </c>
      <c r="BK36" s="1"/>
      <c r="BL36" s="1"/>
      <c r="BM36" s="1"/>
      <c r="BN36" s="10"/>
    </row>
    <row r="37" spans="1:66" ht="12.75" hidden="1">
      <c r="A37" s="2" t="s">
        <v>39</v>
      </c>
      <c r="B37" s="2" t="s">
        <v>40</v>
      </c>
      <c r="C37" s="1">
        <v>14197019.69</v>
      </c>
      <c r="D37" s="1"/>
      <c r="E37" s="1"/>
      <c r="F37" s="1"/>
      <c r="G37" s="1">
        <v>4929571.15</v>
      </c>
      <c r="H37" s="1"/>
      <c r="I37" s="1"/>
      <c r="J37" s="1"/>
      <c r="K37" s="1">
        <v>3758682.75</v>
      </c>
      <c r="L37" s="1"/>
      <c r="M37" s="1"/>
      <c r="N37" s="1"/>
      <c r="O37" s="1"/>
      <c r="P37" s="1">
        <v>1369074.2</v>
      </c>
      <c r="Q37" s="1"/>
      <c r="R37" s="1"/>
      <c r="S37" s="1"/>
      <c r="T37" s="16">
        <v>4368098.53</v>
      </c>
      <c r="U37" s="1"/>
      <c r="V37" s="1"/>
      <c r="W37" s="1"/>
      <c r="X37" s="1">
        <v>606759.97</v>
      </c>
      <c r="Y37" s="1"/>
      <c r="Z37" s="1"/>
      <c r="AA37" s="1"/>
      <c r="AB37" s="1">
        <v>32819</v>
      </c>
      <c r="AC37" s="1">
        <v>0</v>
      </c>
      <c r="AD37" s="1"/>
      <c r="AE37" s="1">
        <v>1354252</v>
      </c>
      <c r="AF37" s="1"/>
      <c r="AG37" s="1"/>
      <c r="AH37" s="1"/>
      <c r="AI37" s="1"/>
      <c r="AJ37" s="1"/>
      <c r="AK37" s="1"/>
      <c r="AL37" s="1"/>
      <c r="AM37" s="1"/>
      <c r="AN37" s="1"/>
      <c r="AO37" s="1">
        <v>0</v>
      </c>
      <c r="AP37" s="1"/>
      <c r="AQ37" s="1"/>
      <c r="AR37" s="1"/>
      <c r="AS37" s="1"/>
      <c r="AT37" s="1">
        <v>2794038.14</v>
      </c>
      <c r="AU37" s="1"/>
      <c r="AV37" s="1"/>
      <c r="AW37" s="1"/>
      <c r="AX37" s="1">
        <v>223919.72</v>
      </c>
      <c r="AY37" s="1"/>
      <c r="AZ37" s="1"/>
      <c r="BA37" s="1"/>
      <c r="BB37" s="1"/>
      <c r="BC37" s="1">
        <v>0</v>
      </c>
      <c r="BD37" s="1"/>
      <c r="BE37" s="1"/>
      <c r="BF37" s="1">
        <v>0</v>
      </c>
      <c r="BG37" s="1"/>
      <c r="BH37" s="1"/>
      <c r="BI37" s="1"/>
      <c r="BJ37" s="1">
        <v>100000</v>
      </c>
      <c r="BK37" s="1"/>
      <c r="BL37" s="1"/>
      <c r="BM37" s="1"/>
      <c r="BN37" s="10"/>
    </row>
    <row r="38" spans="1:66" ht="12.75" hidden="1">
      <c r="A38" s="2" t="s">
        <v>41</v>
      </c>
      <c r="B38" s="2" t="s">
        <v>42</v>
      </c>
      <c r="C38" s="1">
        <v>7081765.18</v>
      </c>
      <c r="D38" s="1"/>
      <c r="E38" s="1"/>
      <c r="F38" s="1"/>
      <c r="G38" s="1">
        <v>2919793.86</v>
      </c>
      <c r="H38" s="1"/>
      <c r="I38" s="1"/>
      <c r="J38" s="1"/>
      <c r="K38" s="1">
        <v>1833160.83</v>
      </c>
      <c r="L38" s="1"/>
      <c r="M38" s="1"/>
      <c r="N38" s="1"/>
      <c r="O38" s="1"/>
      <c r="P38" s="1">
        <v>472407.77</v>
      </c>
      <c r="Q38" s="1"/>
      <c r="R38" s="1"/>
      <c r="S38" s="1"/>
      <c r="T38" s="16">
        <v>1923884.95</v>
      </c>
      <c r="U38" s="1"/>
      <c r="V38" s="1"/>
      <c r="W38" s="1"/>
      <c r="X38" s="1">
        <v>560874.29</v>
      </c>
      <c r="Y38" s="1"/>
      <c r="Z38" s="1"/>
      <c r="AA38" s="1"/>
      <c r="AB38" s="1">
        <v>0</v>
      </c>
      <c r="AC38" s="1">
        <v>0</v>
      </c>
      <c r="AD38" s="1"/>
      <c r="AE38" s="1">
        <v>1026787</v>
      </c>
      <c r="AF38" s="1"/>
      <c r="AG38" s="1"/>
      <c r="AH38" s="1"/>
      <c r="AI38" s="1"/>
      <c r="AJ38" s="1"/>
      <c r="AK38" s="1"/>
      <c r="AL38" s="1"/>
      <c r="AM38" s="1"/>
      <c r="AN38" s="1"/>
      <c r="AO38" s="1">
        <v>1500000</v>
      </c>
      <c r="AP38" s="1"/>
      <c r="AQ38" s="1"/>
      <c r="AR38" s="1"/>
      <c r="AS38" s="1"/>
      <c r="AT38" s="1">
        <v>2977013.17</v>
      </c>
      <c r="AU38" s="1"/>
      <c r="AV38" s="1"/>
      <c r="AW38" s="1"/>
      <c r="AX38" s="1">
        <v>171809.23</v>
      </c>
      <c r="AY38" s="1"/>
      <c r="AZ38" s="1"/>
      <c r="BA38" s="1"/>
      <c r="BB38" s="1"/>
      <c r="BC38" s="1">
        <v>0</v>
      </c>
      <c r="BD38" s="1"/>
      <c r="BE38" s="1"/>
      <c r="BF38" s="1">
        <v>0</v>
      </c>
      <c r="BG38" s="1"/>
      <c r="BH38" s="1"/>
      <c r="BI38" s="1"/>
      <c r="BJ38" s="1">
        <v>100000</v>
      </c>
      <c r="BK38" s="1"/>
      <c r="BL38" s="1"/>
      <c r="BM38" s="1"/>
      <c r="BN38" s="10"/>
    </row>
    <row r="39" spans="1:66" ht="12.75" hidden="1">
      <c r="A39" s="2" t="s">
        <v>43</v>
      </c>
      <c r="B39" s="2" t="s">
        <v>44</v>
      </c>
      <c r="C39" s="1">
        <v>7010862.71</v>
      </c>
      <c r="D39" s="1"/>
      <c r="E39" s="1"/>
      <c r="F39" s="1"/>
      <c r="G39" s="1">
        <v>2656221.09</v>
      </c>
      <c r="H39" s="1"/>
      <c r="I39" s="1"/>
      <c r="J39" s="1"/>
      <c r="K39" s="1">
        <v>1748415.05</v>
      </c>
      <c r="L39" s="1"/>
      <c r="M39" s="1"/>
      <c r="N39" s="1"/>
      <c r="O39" s="1"/>
      <c r="P39" s="1">
        <v>543550.4</v>
      </c>
      <c r="Q39" s="1"/>
      <c r="R39" s="1"/>
      <c r="S39" s="1"/>
      <c r="T39" s="16">
        <v>2306477.32</v>
      </c>
      <c r="U39" s="1"/>
      <c r="V39" s="1"/>
      <c r="W39" s="1"/>
      <c r="X39" s="1">
        <v>509302.39</v>
      </c>
      <c r="Y39" s="1"/>
      <c r="Z39" s="1"/>
      <c r="AA39" s="1"/>
      <c r="AB39" s="1">
        <v>0</v>
      </c>
      <c r="AC39" s="1">
        <v>0</v>
      </c>
      <c r="AD39" s="1"/>
      <c r="AE39" s="1">
        <v>1307140</v>
      </c>
      <c r="AF39" s="1"/>
      <c r="AG39" s="1"/>
      <c r="AH39" s="1"/>
      <c r="AI39" s="1"/>
      <c r="AJ39" s="1"/>
      <c r="AK39" s="1"/>
      <c r="AL39" s="1"/>
      <c r="AM39" s="1"/>
      <c r="AN39" s="1"/>
      <c r="AO39" s="1">
        <v>1500000</v>
      </c>
      <c r="AP39" s="1"/>
      <c r="AQ39" s="1"/>
      <c r="AR39" s="1"/>
      <c r="AS39" s="1"/>
      <c r="AT39" s="1">
        <v>3745774.01</v>
      </c>
      <c r="AU39" s="1"/>
      <c r="AV39" s="1"/>
      <c r="AW39" s="1"/>
      <c r="AX39" s="1">
        <v>303466.96</v>
      </c>
      <c r="AY39" s="1"/>
      <c r="AZ39" s="1"/>
      <c r="BA39" s="1"/>
      <c r="BB39" s="1"/>
      <c r="BC39" s="1">
        <v>0</v>
      </c>
      <c r="BD39" s="1"/>
      <c r="BE39" s="1"/>
      <c r="BF39" s="1">
        <v>0</v>
      </c>
      <c r="BG39" s="1"/>
      <c r="BH39" s="1"/>
      <c r="BI39" s="1"/>
      <c r="BJ39" s="1">
        <v>100000</v>
      </c>
      <c r="BK39" s="1"/>
      <c r="BL39" s="1"/>
      <c r="BM39" s="1"/>
      <c r="BN39" s="10"/>
    </row>
    <row r="40" spans="1:66" ht="12.75" hidden="1">
      <c r="A40" s="2" t="s">
        <v>45</v>
      </c>
      <c r="B40" s="2" t="s">
        <v>46</v>
      </c>
      <c r="C40" s="1">
        <v>2976297.46</v>
      </c>
      <c r="D40" s="1"/>
      <c r="E40" s="1"/>
      <c r="F40" s="1"/>
      <c r="G40" s="1">
        <v>2870972.3</v>
      </c>
      <c r="H40" s="1"/>
      <c r="I40" s="1"/>
      <c r="J40" s="1"/>
      <c r="K40" s="1">
        <v>1381620.84</v>
      </c>
      <c r="L40" s="1"/>
      <c r="M40" s="1"/>
      <c r="N40" s="1"/>
      <c r="O40" s="1"/>
      <c r="P40" s="1">
        <v>1045224.02</v>
      </c>
      <c r="Q40" s="1"/>
      <c r="R40" s="1"/>
      <c r="S40" s="1"/>
      <c r="T40" s="16">
        <v>2027904.89</v>
      </c>
      <c r="U40" s="1"/>
      <c r="V40" s="1"/>
      <c r="W40" s="1"/>
      <c r="X40" s="1">
        <v>396042.37</v>
      </c>
      <c r="Y40" s="1"/>
      <c r="Z40" s="1"/>
      <c r="AA40" s="1"/>
      <c r="AB40" s="1">
        <v>0</v>
      </c>
      <c r="AC40" s="1">
        <v>0</v>
      </c>
      <c r="AD40" s="1"/>
      <c r="AE40" s="1">
        <v>851215</v>
      </c>
      <c r="AF40" s="1"/>
      <c r="AG40" s="1"/>
      <c r="AH40" s="1"/>
      <c r="AI40" s="1"/>
      <c r="AJ40" s="1"/>
      <c r="AK40" s="1"/>
      <c r="AL40" s="1"/>
      <c r="AM40" s="1"/>
      <c r="AN40" s="1"/>
      <c r="AO40" s="1">
        <v>1500000</v>
      </c>
      <c r="AP40" s="1"/>
      <c r="AQ40" s="1"/>
      <c r="AR40" s="1"/>
      <c r="AS40" s="1"/>
      <c r="AT40" s="1">
        <v>3461107.55</v>
      </c>
      <c r="AU40" s="1"/>
      <c r="AV40" s="1"/>
      <c r="AW40" s="1"/>
      <c r="AX40" s="1">
        <v>345065.22</v>
      </c>
      <c r="AY40" s="1"/>
      <c r="AZ40" s="1"/>
      <c r="BA40" s="1"/>
      <c r="BB40" s="1"/>
      <c r="BC40" s="1">
        <v>0</v>
      </c>
      <c r="BD40" s="1"/>
      <c r="BE40" s="1"/>
      <c r="BF40" s="1">
        <v>0</v>
      </c>
      <c r="BG40" s="1"/>
      <c r="BH40" s="1"/>
      <c r="BI40" s="1"/>
      <c r="BJ40" s="1">
        <v>100000</v>
      </c>
      <c r="BK40" s="1"/>
      <c r="BL40" s="1"/>
      <c r="BM40" s="1"/>
      <c r="BN40" s="10"/>
    </row>
    <row r="41" spans="1:66" ht="12.75" hidden="1">
      <c r="A41" s="2" t="s">
        <v>47</v>
      </c>
      <c r="B41" s="2" t="s">
        <v>48</v>
      </c>
      <c r="C41" s="1">
        <v>5546182.81</v>
      </c>
      <c r="D41" s="1"/>
      <c r="E41" s="1"/>
      <c r="F41" s="1"/>
      <c r="G41" s="1">
        <v>2198123</v>
      </c>
      <c r="H41" s="1"/>
      <c r="I41" s="1"/>
      <c r="J41" s="1"/>
      <c r="K41" s="1">
        <v>1423680.66</v>
      </c>
      <c r="L41" s="1"/>
      <c r="M41" s="1"/>
      <c r="N41" s="1"/>
      <c r="O41" s="1"/>
      <c r="P41" s="1">
        <v>759757.49</v>
      </c>
      <c r="Q41" s="1"/>
      <c r="R41" s="1"/>
      <c r="S41" s="1"/>
      <c r="T41" s="16">
        <v>1988074.37</v>
      </c>
      <c r="U41" s="1"/>
      <c r="V41" s="1"/>
      <c r="W41" s="1"/>
      <c r="X41" s="1">
        <v>494995.59</v>
      </c>
      <c r="Y41" s="1"/>
      <c r="Z41" s="1"/>
      <c r="AA41" s="1"/>
      <c r="AB41" s="1">
        <v>0</v>
      </c>
      <c r="AC41" s="1">
        <v>0</v>
      </c>
      <c r="AD41" s="1"/>
      <c r="AE41" s="1">
        <v>860812</v>
      </c>
      <c r="AF41" s="1"/>
      <c r="AG41" s="1"/>
      <c r="AH41" s="1"/>
      <c r="AI41" s="1"/>
      <c r="AJ41" s="1"/>
      <c r="AK41" s="1"/>
      <c r="AL41" s="1"/>
      <c r="AM41" s="1"/>
      <c r="AN41" s="1"/>
      <c r="AO41" s="1">
        <v>1500000</v>
      </c>
      <c r="AP41" s="1"/>
      <c r="AQ41" s="1"/>
      <c r="AR41" s="1"/>
      <c r="AS41" s="1"/>
      <c r="AT41" s="1">
        <v>3525017.84</v>
      </c>
      <c r="AU41" s="1"/>
      <c r="AV41" s="1"/>
      <c r="AW41" s="1"/>
      <c r="AX41" s="1">
        <v>310910.46</v>
      </c>
      <c r="AY41" s="1"/>
      <c r="AZ41" s="1"/>
      <c r="BA41" s="1"/>
      <c r="BB41" s="1"/>
      <c r="BC41" s="1">
        <v>0</v>
      </c>
      <c r="BD41" s="1"/>
      <c r="BE41" s="1"/>
      <c r="BF41" s="1">
        <v>0</v>
      </c>
      <c r="BG41" s="1"/>
      <c r="BH41" s="1"/>
      <c r="BI41" s="1"/>
      <c r="BJ41" s="1">
        <v>100000</v>
      </c>
      <c r="BK41" s="1"/>
      <c r="BL41" s="1"/>
      <c r="BM41" s="1"/>
      <c r="BN41" s="10"/>
    </row>
    <row r="42" spans="1:66" ht="12.75" hidden="1">
      <c r="A42" s="2" t="s">
        <v>49</v>
      </c>
      <c r="B42" s="2" t="s">
        <v>50</v>
      </c>
      <c r="C42" s="1">
        <v>13220918.85</v>
      </c>
      <c r="D42" s="1"/>
      <c r="E42" s="1"/>
      <c r="F42" s="1"/>
      <c r="G42" s="1">
        <v>4544826.57</v>
      </c>
      <c r="H42" s="1"/>
      <c r="I42" s="1"/>
      <c r="J42" s="1"/>
      <c r="K42" s="1">
        <v>3391960.7</v>
      </c>
      <c r="L42" s="1"/>
      <c r="M42" s="1"/>
      <c r="N42" s="1"/>
      <c r="O42" s="1"/>
      <c r="P42" s="1">
        <v>1002519.05</v>
      </c>
      <c r="Q42" s="1"/>
      <c r="R42" s="1"/>
      <c r="S42" s="1"/>
      <c r="T42" s="16">
        <v>3431865.92</v>
      </c>
      <c r="U42" s="1"/>
      <c r="V42" s="1"/>
      <c r="W42" s="1"/>
      <c r="X42" s="1">
        <v>592814.2</v>
      </c>
      <c r="Y42" s="1"/>
      <c r="Z42" s="1"/>
      <c r="AA42" s="1"/>
      <c r="AB42" s="1">
        <v>0</v>
      </c>
      <c r="AC42" s="1">
        <v>0</v>
      </c>
      <c r="AD42" s="1"/>
      <c r="AE42" s="1">
        <v>1050386</v>
      </c>
      <c r="AF42" s="1"/>
      <c r="AG42" s="1"/>
      <c r="AH42" s="1"/>
      <c r="AI42" s="1"/>
      <c r="AJ42" s="1"/>
      <c r="AK42" s="1"/>
      <c r="AL42" s="1"/>
      <c r="AM42" s="1"/>
      <c r="AN42" s="1"/>
      <c r="AO42" s="1">
        <v>0</v>
      </c>
      <c r="AP42" s="1"/>
      <c r="AQ42" s="1"/>
      <c r="AR42" s="1"/>
      <c r="AS42" s="1"/>
      <c r="AT42" s="1">
        <v>2330915.28</v>
      </c>
      <c r="AU42" s="1"/>
      <c r="AV42" s="1"/>
      <c r="AW42" s="1"/>
      <c r="AX42" s="1">
        <v>163505.3</v>
      </c>
      <c r="AY42" s="1"/>
      <c r="AZ42" s="1"/>
      <c r="BA42" s="1"/>
      <c r="BB42" s="1"/>
      <c r="BC42" s="1">
        <v>0</v>
      </c>
      <c r="BD42" s="1"/>
      <c r="BE42" s="1"/>
      <c r="BF42" s="1">
        <v>0</v>
      </c>
      <c r="BG42" s="1"/>
      <c r="BH42" s="1"/>
      <c r="BI42" s="1"/>
      <c r="BJ42" s="1">
        <v>100000</v>
      </c>
      <c r="BK42" s="1"/>
      <c r="BL42" s="1"/>
      <c r="BM42" s="1"/>
      <c r="BN42" s="10"/>
    </row>
    <row r="43" spans="1:66" ht="12.75" hidden="1">
      <c r="A43" s="2" t="s">
        <v>51</v>
      </c>
      <c r="B43" s="2" t="s">
        <v>52</v>
      </c>
      <c r="C43" s="1">
        <v>1149452</v>
      </c>
      <c r="D43" s="1"/>
      <c r="E43" s="1"/>
      <c r="F43" s="1"/>
      <c r="G43" s="1">
        <v>224856</v>
      </c>
      <c r="H43" s="1"/>
      <c r="I43" s="1"/>
      <c r="J43" s="1"/>
      <c r="K43" s="1">
        <v>280828</v>
      </c>
      <c r="L43" s="1"/>
      <c r="M43" s="1"/>
      <c r="N43" s="1"/>
      <c r="O43" s="1"/>
      <c r="P43" s="1">
        <v>18785.78</v>
      </c>
      <c r="Q43" s="1"/>
      <c r="R43" s="1"/>
      <c r="S43" s="1"/>
      <c r="T43" s="16">
        <v>924014.8</v>
      </c>
      <c r="U43" s="1"/>
      <c r="V43" s="1"/>
      <c r="W43" s="1"/>
      <c r="X43" s="1">
        <v>287607.24</v>
      </c>
      <c r="Y43" s="1"/>
      <c r="Z43" s="1"/>
      <c r="AA43" s="1"/>
      <c r="AB43" s="1">
        <v>0</v>
      </c>
      <c r="AC43" s="1">
        <v>0</v>
      </c>
      <c r="AD43" s="1"/>
      <c r="AE43" s="1">
        <v>440876</v>
      </c>
      <c r="AF43" s="1"/>
      <c r="AG43" s="1"/>
      <c r="AH43" s="1"/>
      <c r="AI43" s="1"/>
      <c r="AJ43" s="1"/>
      <c r="AK43" s="1"/>
      <c r="AL43" s="1"/>
      <c r="AM43" s="1"/>
      <c r="AN43" s="1"/>
      <c r="AO43" s="1">
        <v>2500000</v>
      </c>
      <c r="AP43" s="1"/>
      <c r="AQ43" s="1"/>
      <c r="AR43" s="1"/>
      <c r="AS43" s="1"/>
      <c r="AT43" s="1">
        <v>1239259.67</v>
      </c>
      <c r="AU43" s="1"/>
      <c r="AV43" s="1"/>
      <c r="AW43" s="1"/>
      <c r="AX43" s="1">
        <v>60032.18</v>
      </c>
      <c r="AY43" s="1"/>
      <c r="AZ43" s="1"/>
      <c r="BA43" s="1"/>
      <c r="BB43" s="1"/>
      <c r="BC43" s="1">
        <v>0</v>
      </c>
      <c r="BD43" s="1"/>
      <c r="BE43" s="1"/>
      <c r="BF43" s="1">
        <v>0</v>
      </c>
      <c r="BG43" s="1"/>
      <c r="BH43" s="1"/>
      <c r="BI43" s="1"/>
      <c r="BJ43" s="1">
        <v>100000</v>
      </c>
      <c r="BK43" s="1"/>
      <c r="BL43" s="1"/>
      <c r="BM43" s="1"/>
      <c r="BN43" s="10"/>
    </row>
    <row r="44" spans="1:66" ht="12.75" hidden="1">
      <c r="A44" s="2" t="s">
        <v>53</v>
      </c>
      <c r="B44" s="2" t="s">
        <v>54</v>
      </c>
      <c r="C44" s="1">
        <v>6609360.89</v>
      </c>
      <c r="D44" s="1"/>
      <c r="E44" s="1"/>
      <c r="F44" s="1"/>
      <c r="G44" s="1">
        <v>2395365.34</v>
      </c>
      <c r="H44" s="1"/>
      <c r="I44" s="1"/>
      <c r="J44" s="1"/>
      <c r="K44" s="1">
        <v>2004388.82</v>
      </c>
      <c r="L44" s="1"/>
      <c r="M44" s="1"/>
      <c r="N44" s="1"/>
      <c r="O44" s="1"/>
      <c r="P44" s="1">
        <v>558375.18</v>
      </c>
      <c r="Q44" s="1"/>
      <c r="R44" s="1"/>
      <c r="S44" s="1"/>
      <c r="T44" s="16">
        <v>2447942.89</v>
      </c>
      <c r="U44" s="1"/>
      <c r="V44" s="1"/>
      <c r="W44" s="1"/>
      <c r="X44" s="1">
        <v>703390.51</v>
      </c>
      <c r="Y44" s="1"/>
      <c r="Z44" s="1"/>
      <c r="AA44" s="1"/>
      <c r="AB44" s="1">
        <v>0</v>
      </c>
      <c r="AC44" s="1">
        <v>0</v>
      </c>
      <c r="AD44" s="1"/>
      <c r="AE44" s="1">
        <v>1077830</v>
      </c>
      <c r="AF44" s="1"/>
      <c r="AG44" s="1"/>
      <c r="AH44" s="1"/>
      <c r="AI44" s="1"/>
      <c r="AJ44" s="1"/>
      <c r="AK44" s="1"/>
      <c r="AL44" s="1"/>
      <c r="AM44" s="1"/>
      <c r="AN44" s="1"/>
      <c r="AO44" s="1">
        <v>1500000</v>
      </c>
      <c r="AP44" s="1"/>
      <c r="AQ44" s="1"/>
      <c r="AR44" s="1"/>
      <c r="AS44" s="1"/>
      <c r="AT44" s="1">
        <v>2744430.4</v>
      </c>
      <c r="AU44" s="1"/>
      <c r="AV44" s="1"/>
      <c r="AW44" s="1"/>
      <c r="AX44" s="1">
        <v>503967.39</v>
      </c>
      <c r="AY44" s="1"/>
      <c r="AZ44" s="1"/>
      <c r="BA44" s="1"/>
      <c r="BB44" s="1"/>
      <c r="BC44" s="1">
        <v>0</v>
      </c>
      <c r="BD44" s="1"/>
      <c r="BE44" s="1"/>
      <c r="BF44" s="1">
        <v>0</v>
      </c>
      <c r="BG44" s="1"/>
      <c r="BH44" s="1"/>
      <c r="BI44" s="1"/>
      <c r="BJ44" s="1">
        <v>100000</v>
      </c>
      <c r="BK44" s="1"/>
      <c r="BL44" s="1"/>
      <c r="BM44" s="1"/>
      <c r="BN44" s="10"/>
    </row>
    <row r="45" spans="1:66" ht="12.75" hidden="1">
      <c r="A45" s="2" t="s">
        <v>55</v>
      </c>
      <c r="B45" s="2" t="s">
        <v>56</v>
      </c>
      <c r="C45" s="1">
        <v>3917077.53</v>
      </c>
      <c r="D45" s="1"/>
      <c r="E45" s="1"/>
      <c r="F45" s="1"/>
      <c r="G45" s="1">
        <v>1399526.43</v>
      </c>
      <c r="H45" s="1"/>
      <c r="I45" s="1"/>
      <c r="J45" s="1"/>
      <c r="K45" s="1">
        <v>772591.75</v>
      </c>
      <c r="L45" s="1"/>
      <c r="M45" s="1"/>
      <c r="N45" s="1"/>
      <c r="O45" s="1"/>
      <c r="P45" s="1">
        <v>212486.63</v>
      </c>
      <c r="Q45" s="1"/>
      <c r="R45" s="1"/>
      <c r="S45" s="1"/>
      <c r="T45" s="16">
        <v>1201877.64</v>
      </c>
      <c r="U45" s="1"/>
      <c r="V45" s="1"/>
      <c r="W45" s="1"/>
      <c r="X45" s="1">
        <v>280001.28</v>
      </c>
      <c r="Y45" s="1"/>
      <c r="Z45" s="1"/>
      <c r="AA45" s="1"/>
      <c r="AB45" s="1">
        <v>17485</v>
      </c>
      <c r="AC45" s="1">
        <v>0</v>
      </c>
      <c r="AD45" s="1"/>
      <c r="AE45" s="1">
        <v>591117</v>
      </c>
      <c r="AF45" s="1"/>
      <c r="AG45" s="1"/>
      <c r="AH45" s="1"/>
      <c r="AI45" s="1"/>
      <c r="AJ45" s="1"/>
      <c r="AK45" s="1"/>
      <c r="AL45" s="1"/>
      <c r="AM45" s="1"/>
      <c r="AN45" s="1"/>
      <c r="AO45" s="1">
        <v>2500000</v>
      </c>
      <c r="AP45" s="1"/>
      <c r="AQ45" s="1"/>
      <c r="AR45" s="1"/>
      <c r="AS45" s="1"/>
      <c r="AT45" s="1">
        <v>2142793.05</v>
      </c>
      <c r="AU45" s="1"/>
      <c r="AV45" s="1"/>
      <c r="AW45" s="1"/>
      <c r="AX45" s="1">
        <v>114729.05</v>
      </c>
      <c r="AY45" s="1"/>
      <c r="AZ45" s="1"/>
      <c r="BA45" s="1"/>
      <c r="BB45" s="1"/>
      <c r="BC45" s="1">
        <v>0</v>
      </c>
      <c r="BD45" s="1"/>
      <c r="BE45" s="1"/>
      <c r="BF45" s="1">
        <v>0</v>
      </c>
      <c r="BG45" s="1"/>
      <c r="BH45" s="1"/>
      <c r="BI45" s="1"/>
      <c r="BJ45" s="1">
        <v>100000</v>
      </c>
      <c r="BK45" s="1"/>
      <c r="BL45" s="1"/>
      <c r="BM45" s="1"/>
      <c r="BN45" s="10"/>
    </row>
    <row r="46" spans="1:66" ht="12.75" hidden="1">
      <c r="A46" s="2" t="s">
        <v>57</v>
      </c>
      <c r="B46" s="2" t="s">
        <v>58</v>
      </c>
      <c r="C46" s="1">
        <v>392613</v>
      </c>
      <c r="D46" s="1"/>
      <c r="E46" s="1"/>
      <c r="F46" s="1"/>
      <c r="G46" s="1">
        <v>356809</v>
      </c>
      <c r="H46" s="1"/>
      <c r="I46" s="1"/>
      <c r="J46" s="1"/>
      <c r="K46" s="1">
        <v>106910</v>
      </c>
      <c r="L46" s="1"/>
      <c r="M46" s="1"/>
      <c r="N46" s="1"/>
      <c r="O46" s="1"/>
      <c r="P46" s="1">
        <v>325945</v>
      </c>
      <c r="Q46" s="1"/>
      <c r="R46" s="1"/>
      <c r="S46" s="1"/>
      <c r="T46" s="16">
        <v>565841.08</v>
      </c>
      <c r="U46" s="1"/>
      <c r="V46" s="1"/>
      <c r="W46" s="1"/>
      <c r="X46" s="1">
        <v>220164.87</v>
      </c>
      <c r="Y46" s="1"/>
      <c r="Z46" s="1"/>
      <c r="AA46" s="1"/>
      <c r="AB46" s="1">
        <v>0</v>
      </c>
      <c r="AC46" s="1">
        <v>0</v>
      </c>
      <c r="AD46" s="1"/>
      <c r="AE46" s="1">
        <v>427523</v>
      </c>
      <c r="AF46" s="1"/>
      <c r="AG46" s="1"/>
      <c r="AH46" s="1"/>
      <c r="AI46" s="1"/>
      <c r="AJ46" s="1"/>
      <c r="AK46" s="1"/>
      <c r="AL46" s="1"/>
      <c r="AM46" s="1"/>
      <c r="AN46" s="1"/>
      <c r="AO46" s="1">
        <v>5000000</v>
      </c>
      <c r="AP46" s="1"/>
      <c r="AQ46" s="1"/>
      <c r="AR46" s="1"/>
      <c r="AS46" s="1"/>
      <c r="AT46" s="1">
        <v>1578726.33</v>
      </c>
      <c r="AU46" s="1"/>
      <c r="AV46" s="1"/>
      <c r="AW46" s="1"/>
      <c r="AX46" s="1">
        <v>184039.64</v>
      </c>
      <c r="AY46" s="1"/>
      <c r="AZ46" s="1"/>
      <c r="BA46" s="1"/>
      <c r="BB46" s="1"/>
      <c r="BC46" s="1">
        <v>0</v>
      </c>
      <c r="BD46" s="1"/>
      <c r="BE46" s="1"/>
      <c r="BF46" s="1">
        <v>0</v>
      </c>
      <c r="BG46" s="1"/>
      <c r="BH46" s="1"/>
      <c r="BI46" s="1"/>
      <c r="BJ46" s="1">
        <v>100000</v>
      </c>
      <c r="BK46" s="1"/>
      <c r="BL46" s="1"/>
      <c r="BM46" s="1"/>
      <c r="BN46" s="10"/>
    </row>
    <row r="47" spans="1:66" ht="25.5" hidden="1">
      <c r="A47" s="172" t="s">
        <v>15</v>
      </c>
      <c r="B47" s="172"/>
      <c r="C47" s="4">
        <f>SUM(C31:C46)</f>
        <v>117155998.58999999</v>
      </c>
      <c r="D47" s="4"/>
      <c r="E47" s="4"/>
      <c r="F47" s="4"/>
      <c r="G47" s="4">
        <f>SUM(G31:G46)</f>
        <v>120798597.54000002</v>
      </c>
      <c r="H47" s="4"/>
      <c r="I47" s="4"/>
      <c r="J47" s="4"/>
      <c r="K47" s="4">
        <f>SUM(K31:K46)</f>
        <v>31305141.939999998</v>
      </c>
      <c r="L47" s="4"/>
      <c r="M47" s="4"/>
      <c r="N47" s="4"/>
      <c r="O47" s="4"/>
      <c r="P47" s="4">
        <f>SUM(P31:P46)</f>
        <v>76232854.85</v>
      </c>
      <c r="Q47" s="4"/>
      <c r="R47" s="4"/>
      <c r="S47" s="4"/>
      <c r="T47" s="17">
        <f>SUM(T31:T46)</f>
        <v>56034087.18</v>
      </c>
      <c r="U47" s="4"/>
      <c r="V47" s="4"/>
      <c r="W47" s="4"/>
      <c r="X47" s="4">
        <f>SUM(X31:X46)</f>
        <v>8199453.100000001</v>
      </c>
      <c r="Y47" s="4"/>
      <c r="Z47" s="4"/>
      <c r="AA47" s="4"/>
      <c r="AB47" s="4">
        <f>SUM(AB31:AB46)</f>
        <v>2129633</v>
      </c>
      <c r="AC47" s="4">
        <f>SUM(AC31:AC46)</f>
        <v>10266204</v>
      </c>
      <c r="AD47" s="4"/>
      <c r="AE47" s="4">
        <f>SUM(AE31:AE46)</f>
        <v>16549167</v>
      </c>
      <c r="AF47" s="4"/>
      <c r="AG47" s="4"/>
      <c r="AH47" s="4"/>
      <c r="AI47" s="4"/>
      <c r="AJ47" s="4"/>
      <c r="AK47" s="4"/>
      <c r="AL47" s="4"/>
      <c r="AM47" s="4"/>
      <c r="AN47" s="4"/>
      <c r="AO47" s="4">
        <f>SUM(AO31:AO46)</f>
        <v>25500000</v>
      </c>
      <c r="AP47" s="4"/>
      <c r="AQ47" s="4"/>
      <c r="AR47" s="4"/>
      <c r="AS47" s="4"/>
      <c r="AT47" s="4">
        <f>SUM(AT31:AT46)</f>
        <v>48381789.4</v>
      </c>
      <c r="AU47" s="4"/>
      <c r="AV47" s="4"/>
      <c r="AW47" s="4"/>
      <c r="AX47" s="4">
        <f>SUM(AX31:AX46)</f>
        <v>11633759.980000006</v>
      </c>
      <c r="AY47" s="4"/>
      <c r="AZ47" s="4"/>
      <c r="BA47" s="4"/>
      <c r="BB47" s="4"/>
      <c r="BC47" s="4">
        <f>SUM(BC31:BC46)</f>
        <v>120160</v>
      </c>
      <c r="BD47" s="4"/>
      <c r="BE47" s="4"/>
      <c r="BF47" s="4">
        <f>SUM(BF31:BF46)</f>
        <v>0</v>
      </c>
      <c r="BG47" s="4"/>
      <c r="BH47" s="4"/>
      <c r="BI47" s="4"/>
      <c r="BJ47" s="4">
        <f>SUM(BJ31:BJ46)</f>
        <v>1600000</v>
      </c>
      <c r="BK47" s="4"/>
      <c r="BL47" s="4"/>
      <c r="BM47" s="4"/>
      <c r="BN47" s="10"/>
    </row>
    <row r="48" spans="1:64" ht="12.75">
      <c r="A48" t="str">
        <f>+ปี60!A5</f>
        <v>ข้อมูล ณ วันที่ 31 สิงหาคม 2560
</v>
      </c>
      <c r="D48" s="27">
        <f>+D25-ปี59!C25</f>
        <v>219397484.39000002</v>
      </c>
      <c r="E48" s="27"/>
      <c r="H48" s="27">
        <f>+H25-ปี59!D25</f>
        <v>-32177029.52000004</v>
      </c>
      <c r="I48" s="27"/>
      <c r="L48" s="27">
        <f>+L25-ปี59!E25</f>
        <v>-59933053.099999994</v>
      </c>
      <c r="M48" s="27"/>
      <c r="Q48" s="27">
        <f>+Q25-ปี59!F25</f>
        <v>-27010451.439999998</v>
      </c>
      <c r="R48" s="27"/>
      <c r="U48" s="27">
        <f>+U25-ปี59!G25</f>
        <v>-38016853.48999998</v>
      </c>
      <c r="V48" s="27"/>
      <c r="AF48" s="27">
        <f>+AF25-ปี59!H25</f>
        <v>-53581197.720000006</v>
      </c>
      <c r="AG48" s="27"/>
      <c r="AP48" s="27">
        <f>+AP25-ปี59!K25</f>
        <v>-4168490.119999999</v>
      </c>
      <c r="AQ48" s="27"/>
      <c r="AU48" s="27">
        <f>+AU25-ปี59!L25</f>
        <v>4209981</v>
      </c>
      <c r="AV48" s="27"/>
      <c r="AY48" s="27">
        <f>+AY25-ปี59!N25</f>
        <v>12376870</v>
      </c>
      <c r="AZ48" s="27"/>
      <c r="BD48" s="27">
        <f>+BD25-ปี59!P25</f>
        <v>31400622.4</v>
      </c>
      <c r="BG48" s="27">
        <f>+BG25-ปี59!Q25</f>
        <v>587353.4299999997</v>
      </c>
      <c r="BH48" s="27"/>
      <c r="BK48" s="27">
        <f>+BK25-ปี59!R25</f>
        <v>-48228872.519999996</v>
      </c>
      <c r="BL48" s="27"/>
    </row>
  </sheetData>
  <sheetProtection/>
  <mergeCells count="20">
    <mergeCell ref="B28:B30"/>
    <mergeCell ref="B6:B8"/>
    <mergeCell ref="A1:BN1"/>
    <mergeCell ref="A25:B25"/>
    <mergeCell ref="F7:F8"/>
    <mergeCell ref="A2:BN2"/>
    <mergeCell ref="BF6:BI6"/>
    <mergeCell ref="A4:BN4"/>
    <mergeCell ref="A3:BN3"/>
    <mergeCell ref="BJ6:BM6"/>
    <mergeCell ref="A47:B47"/>
    <mergeCell ref="C6:AH6"/>
    <mergeCell ref="J7:J8"/>
    <mergeCell ref="BC28:BF28"/>
    <mergeCell ref="BC6:BE6"/>
    <mergeCell ref="A5:BN5"/>
    <mergeCell ref="A28:A30"/>
    <mergeCell ref="A6:A8"/>
    <mergeCell ref="AX6:BA6"/>
    <mergeCell ref="C28:X28"/>
  </mergeCells>
  <printOptions/>
  <pageMargins left="0.2" right="0.22" top="0.984251968503937" bottom="0.984251968503937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50"/>
  <sheetViews>
    <sheetView zoomScale="90" zoomScaleNormal="90" zoomScalePageLayoutView="0" workbookViewId="0" topLeftCell="B1">
      <pane xSplit="1" ySplit="8" topLeftCell="E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J29" sqref="J29"/>
    </sheetView>
  </sheetViews>
  <sheetFormatPr defaultColWidth="30.8515625" defaultRowHeight="12.75"/>
  <cols>
    <col min="1" max="1" width="30.8515625" style="26" hidden="1" customWidth="1"/>
    <col min="2" max="2" width="28.00390625" style="26" customWidth="1"/>
    <col min="3" max="3" width="18.8515625" style="26" customWidth="1"/>
    <col min="4" max="4" width="14.8515625" style="26" bestFit="1" customWidth="1"/>
    <col min="5" max="5" width="14.421875" style="26" customWidth="1"/>
    <col min="6" max="6" width="14.8515625" style="26" bestFit="1" customWidth="1"/>
    <col min="7" max="7" width="16.57421875" style="26" customWidth="1"/>
    <col min="8" max="8" width="13.57421875" style="26" bestFit="1" customWidth="1"/>
    <col min="9" max="9" width="15.00390625" style="26" customWidth="1"/>
    <col min="10" max="10" width="14.57421875" style="26" customWidth="1"/>
    <col min="11" max="11" width="16.57421875" style="26" customWidth="1"/>
    <col min="12" max="12" width="16.8515625" style="26" customWidth="1"/>
    <col min="13" max="13" width="18.8515625" style="26" customWidth="1"/>
    <col min="14" max="14" width="17.140625" style="26" customWidth="1"/>
    <col min="15" max="15" width="16.28125" style="26" customWidth="1"/>
    <col min="16" max="16" width="22.00390625" style="26" customWidth="1"/>
    <col min="17" max="16384" width="30.8515625" style="26" customWidth="1"/>
  </cols>
  <sheetData>
    <row r="1" spans="1:10" ht="19.5" customHeight="1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2.75" customHeight="1">
      <c r="A2" s="174" t="s">
        <v>1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ht="12.75" customHeight="1">
      <c r="A3" s="174" t="s">
        <v>2</v>
      </c>
      <c r="B3" s="174"/>
      <c r="C3" s="174"/>
      <c r="D3" s="174"/>
      <c r="E3" s="174"/>
      <c r="F3" s="174"/>
      <c r="G3" s="174"/>
      <c r="H3" s="174"/>
      <c r="I3" s="174"/>
      <c r="J3" s="174"/>
    </row>
    <row r="4" spans="1:10" ht="12.75" customHeight="1">
      <c r="A4" s="174" t="str">
        <f>+ปี60!A4</f>
        <v>วันที่ทำรายการตั้งแต่  01 ตุลาคม 2559 ถึง 30 สิงหาคม 2560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0" ht="12.75">
      <c r="A5" s="209" t="str">
        <f>+ปี60!A5</f>
        <v>ข้อมูล ณ วันที่ 31 สิงหาคม 2560
</v>
      </c>
      <c r="B5" s="209"/>
      <c r="C5" s="209"/>
      <c r="D5" s="209"/>
      <c r="E5" s="209"/>
      <c r="F5" s="209"/>
      <c r="G5" s="209"/>
      <c r="H5" s="209"/>
      <c r="I5" s="209"/>
      <c r="J5" s="209"/>
    </row>
    <row r="6" spans="1:15" s="29" customFormat="1" ht="12.75">
      <c r="A6" s="214" t="s">
        <v>4</v>
      </c>
      <c r="B6" s="214" t="s">
        <v>5</v>
      </c>
      <c r="C6" s="214" t="s">
        <v>6</v>
      </c>
      <c r="D6" s="214"/>
      <c r="E6" s="214"/>
      <c r="F6" s="214"/>
      <c r="G6" s="214"/>
      <c r="H6" s="214"/>
      <c r="J6" s="28"/>
      <c r="K6" s="65"/>
      <c r="L6" s="67"/>
      <c r="M6" s="42"/>
      <c r="N6" s="28"/>
      <c r="O6" s="148"/>
    </row>
    <row r="7" spans="1:15" s="29" customFormat="1" ht="42" customHeight="1">
      <c r="A7" s="214"/>
      <c r="B7" s="214"/>
      <c r="C7" s="63" t="s">
        <v>16</v>
      </c>
      <c r="D7" s="63" t="s">
        <v>17</v>
      </c>
      <c r="E7" s="63" t="s">
        <v>18</v>
      </c>
      <c r="F7" s="63" t="s">
        <v>19</v>
      </c>
      <c r="G7" s="63" t="s">
        <v>20</v>
      </c>
      <c r="H7" s="63" t="s">
        <v>60</v>
      </c>
      <c r="I7" s="63" t="s">
        <v>564</v>
      </c>
      <c r="J7" s="63" t="s">
        <v>21</v>
      </c>
      <c r="K7" s="68" t="s">
        <v>127</v>
      </c>
      <c r="L7" s="63" t="s">
        <v>19</v>
      </c>
      <c r="M7" s="63" t="s">
        <v>563</v>
      </c>
      <c r="N7" s="63" t="s">
        <v>7</v>
      </c>
      <c r="O7" s="158"/>
    </row>
    <row r="8" spans="1:15" s="29" customFormat="1" ht="25.5">
      <c r="A8" s="215"/>
      <c r="B8" s="214" t="s">
        <v>26</v>
      </c>
      <c r="C8" s="39" t="s">
        <v>26</v>
      </c>
      <c r="D8" s="39" t="s">
        <v>26</v>
      </c>
      <c r="E8" s="39" t="s">
        <v>26</v>
      </c>
      <c r="F8" s="39" t="s">
        <v>26</v>
      </c>
      <c r="G8" s="39" t="s">
        <v>26</v>
      </c>
      <c r="H8" s="39" t="s">
        <v>26</v>
      </c>
      <c r="I8" s="39" t="s">
        <v>26</v>
      </c>
      <c r="J8" s="39" t="s">
        <v>26</v>
      </c>
      <c r="K8" s="66" t="s">
        <v>26</v>
      </c>
      <c r="L8" s="42" t="s">
        <v>26</v>
      </c>
      <c r="M8" s="134" t="s">
        <v>26</v>
      </c>
      <c r="N8" s="65" t="s">
        <v>26</v>
      </c>
      <c r="O8" s="148"/>
    </row>
    <row r="9" spans="1:15" ht="12.75">
      <c r="A9" s="36" t="s">
        <v>27</v>
      </c>
      <c r="B9" s="38" t="s">
        <v>28</v>
      </c>
      <c r="C9" s="40">
        <f>+ปี60!D9</f>
        <v>36758634.2</v>
      </c>
      <c r="D9" s="40">
        <f>+ปี60!E9</f>
        <v>125489285.04</v>
      </c>
      <c r="E9" s="40">
        <f>+ปี60!F9</f>
        <v>25026182.39</v>
      </c>
      <c r="F9" s="40">
        <f>+ปี60!G9</f>
        <v>36447684.12</v>
      </c>
      <c r="G9" s="40">
        <f>+ปี60!H9</f>
        <v>22375530.37</v>
      </c>
      <c r="H9" s="40">
        <f>+ปี60!I9</f>
        <v>827106.32</v>
      </c>
      <c r="I9" s="40">
        <f>+ปี60!J9</f>
        <v>50000</v>
      </c>
      <c r="J9" s="40">
        <f>+ปี60!K9</f>
        <v>985572.19</v>
      </c>
      <c r="K9" s="40">
        <f>+ปี60!L9</f>
        <v>13315259.47</v>
      </c>
      <c r="L9" s="40">
        <f>+ปี60!M9</f>
        <v>4724721.2</v>
      </c>
      <c r="M9" s="135">
        <f>+ปี60!N9</f>
        <v>1391761</v>
      </c>
      <c r="N9" s="133">
        <f>+ปี60!O9</f>
        <v>2446959</v>
      </c>
      <c r="O9" s="159"/>
    </row>
    <row r="10" spans="1:15" ht="12.75">
      <c r="A10" s="36" t="s">
        <v>29</v>
      </c>
      <c r="B10" s="38" t="s">
        <v>30</v>
      </c>
      <c r="C10" s="40">
        <f>+ปี60!D10</f>
        <v>15943115.77</v>
      </c>
      <c r="D10" s="40">
        <f>+ปี60!E10</f>
        <v>30471548.44</v>
      </c>
      <c r="E10" s="40">
        <f>+ปี60!F10</f>
        <v>6209626.22</v>
      </c>
      <c r="F10" s="40">
        <f>+ปี60!G10</f>
        <v>9714936.83</v>
      </c>
      <c r="G10" s="40">
        <f>+ปี60!H10</f>
        <v>8714088.53</v>
      </c>
      <c r="H10" s="40">
        <f>+ปี60!I10</f>
        <v>1980889.49</v>
      </c>
      <c r="I10" s="40">
        <f>+ปี60!J10</f>
        <v>0</v>
      </c>
      <c r="J10" s="40">
        <f>+ปี60!K10</f>
        <v>447893.94</v>
      </c>
      <c r="K10" s="40">
        <f>+ปี60!L10</f>
        <v>4048229.72</v>
      </c>
      <c r="L10" s="40">
        <f>+ปี60!M10</f>
        <v>845724.6</v>
      </c>
      <c r="M10" s="135">
        <f>+ปี60!N10</f>
        <v>300550</v>
      </c>
      <c r="N10" s="133">
        <f>+ปี60!O10</f>
        <v>387193</v>
      </c>
      <c r="O10" s="159"/>
    </row>
    <row r="11" spans="1:15" ht="12.75">
      <c r="A11" s="36" t="s">
        <v>31</v>
      </c>
      <c r="B11" s="38" t="s">
        <v>130</v>
      </c>
      <c r="C11" s="40">
        <f>+ปี60!D11</f>
        <v>11196179.02</v>
      </c>
      <c r="D11" s="40">
        <f>+ปี60!E11</f>
        <v>4089075.18</v>
      </c>
      <c r="E11" s="40">
        <f>+ปี60!F11</f>
        <v>5544295.82</v>
      </c>
      <c r="F11" s="40">
        <f>+ปี60!G11</f>
        <v>537149.33</v>
      </c>
      <c r="G11" s="40">
        <f>+ปี60!H11</f>
        <v>2538534.84</v>
      </c>
      <c r="H11" s="40">
        <f>+ปี60!I11</f>
        <v>658829.62</v>
      </c>
      <c r="I11" s="40">
        <f>+ปี60!J11</f>
        <v>0</v>
      </c>
      <c r="J11" s="40">
        <f>+ปี60!K11</f>
        <v>215209.16</v>
      </c>
      <c r="K11" s="40">
        <f>+ปี60!L11</f>
        <v>0</v>
      </c>
      <c r="L11" s="40">
        <f>+ปี60!M11</f>
        <v>80247.85</v>
      </c>
      <c r="M11" s="135">
        <f>+ปี60!N11</f>
        <v>0</v>
      </c>
      <c r="N11" s="133">
        <f>+ปี60!O11</f>
        <v>67383.7</v>
      </c>
      <c r="O11" s="159"/>
    </row>
    <row r="12" spans="1:15" ht="12.75">
      <c r="A12" s="36" t="s">
        <v>33</v>
      </c>
      <c r="B12" s="38" t="s">
        <v>34</v>
      </c>
      <c r="C12" s="40">
        <f>+ปี60!D12</f>
        <v>11555503.85</v>
      </c>
      <c r="D12" s="40">
        <f>+ปี60!E12</f>
        <v>4945600.39</v>
      </c>
      <c r="E12" s="40">
        <f>+ปี60!F12</f>
        <v>4108662.9</v>
      </c>
      <c r="F12" s="40">
        <f>+ปี60!G12</f>
        <v>678178.63</v>
      </c>
      <c r="G12" s="40">
        <f>+ปี60!H12</f>
        <v>2215112.2</v>
      </c>
      <c r="H12" s="40">
        <f>+ปี60!I12</f>
        <v>135336.53</v>
      </c>
      <c r="I12" s="40">
        <f>+ปี60!J12</f>
        <v>0</v>
      </c>
      <c r="J12" s="40">
        <f>+ปี60!K12</f>
        <v>205207.07</v>
      </c>
      <c r="K12" s="40">
        <f>+ปี60!L12</f>
        <v>0</v>
      </c>
      <c r="L12" s="40">
        <f>+ปี60!M12</f>
        <v>79659.44</v>
      </c>
      <c r="M12" s="135">
        <f>+ปี60!N12</f>
        <v>0</v>
      </c>
      <c r="N12" s="133">
        <f>+ปี60!O12</f>
        <v>49904.54</v>
      </c>
      <c r="O12" s="159"/>
    </row>
    <row r="13" spans="1:15" ht="12.75">
      <c r="A13" s="36" t="s">
        <v>35</v>
      </c>
      <c r="B13" s="38" t="s">
        <v>36</v>
      </c>
      <c r="C13" s="40">
        <f>+ปี60!D13</f>
        <v>10059590.56</v>
      </c>
      <c r="D13" s="40">
        <f>+ปี60!E13</f>
        <v>5171626.76</v>
      </c>
      <c r="E13" s="40">
        <f>+ปี60!F13</f>
        <v>5824883.82</v>
      </c>
      <c r="F13" s="40">
        <f>+ปี60!G13</f>
        <v>583467</v>
      </c>
      <c r="G13" s="40">
        <f>+ปี60!H13</f>
        <v>3691439.91</v>
      </c>
      <c r="H13" s="40">
        <f>+ปี60!I13</f>
        <v>380879.03</v>
      </c>
      <c r="I13" s="40">
        <f>+ปี60!J13</f>
        <v>0</v>
      </c>
      <c r="J13" s="40">
        <f>+ปี60!K13</f>
        <v>217139.88</v>
      </c>
      <c r="K13" s="40">
        <f>+ปี60!L13</f>
        <v>0</v>
      </c>
      <c r="L13" s="40">
        <f>+ปี60!M13</f>
        <v>24521.8</v>
      </c>
      <c r="M13" s="135">
        <f>+ปี60!N13</f>
        <v>0</v>
      </c>
      <c r="N13" s="133">
        <f>+ปี60!O13</f>
        <v>98005.7</v>
      </c>
      <c r="O13" s="159"/>
    </row>
    <row r="14" spans="1:15" ht="12.75">
      <c r="A14" s="36" t="s">
        <v>37</v>
      </c>
      <c r="B14" s="38" t="s">
        <v>131</v>
      </c>
      <c r="C14" s="40">
        <f>+ปี60!D14</f>
        <v>7045105.72</v>
      </c>
      <c r="D14" s="40">
        <f>+ปี60!E14</f>
        <v>1433877.09</v>
      </c>
      <c r="E14" s="40">
        <f>+ปี60!F14</f>
        <v>3464078.34</v>
      </c>
      <c r="F14" s="40">
        <f>+ปี60!G14</f>
        <v>311714.05</v>
      </c>
      <c r="G14" s="40">
        <f>+ปี60!H14</f>
        <v>1454983.26</v>
      </c>
      <c r="H14" s="40">
        <f>+ปี60!I14</f>
        <v>134743.5</v>
      </c>
      <c r="I14" s="40">
        <f>+ปี60!J14</f>
        <v>0</v>
      </c>
      <c r="J14" s="40">
        <f>+ปี60!K14</f>
        <v>202150.52</v>
      </c>
      <c r="K14" s="40">
        <f>+ปี60!L14</f>
        <v>2500000</v>
      </c>
      <c r="L14" s="40">
        <f>+ปี60!M14</f>
        <v>33645.47</v>
      </c>
      <c r="M14" s="135">
        <f>+ปี60!N14</f>
        <v>0</v>
      </c>
      <c r="N14" s="133">
        <f>+ปี60!O14</f>
        <v>8616</v>
      </c>
      <c r="O14" s="159"/>
    </row>
    <row r="15" spans="1:15" ht="12.75">
      <c r="A15" s="36" t="s">
        <v>39</v>
      </c>
      <c r="B15" s="38" t="s">
        <v>40</v>
      </c>
      <c r="C15" s="40">
        <f>+ปี60!D15</f>
        <v>21579252.12</v>
      </c>
      <c r="D15" s="40">
        <f>+ปี60!E15</f>
        <v>8996973.73</v>
      </c>
      <c r="E15" s="40">
        <f>+ปี60!F15</f>
        <v>10747861.49</v>
      </c>
      <c r="F15" s="40">
        <f>+ปี60!G15</f>
        <v>1160029.75</v>
      </c>
      <c r="G15" s="40">
        <f>+ปี60!H15</f>
        <v>4429032.54</v>
      </c>
      <c r="H15" s="40">
        <f>+ปี60!I15</f>
        <v>155148.66</v>
      </c>
      <c r="I15" s="40">
        <f>+ปี60!J15</f>
        <v>0</v>
      </c>
      <c r="J15" s="40">
        <f>+ปี60!K15</f>
        <v>454879.11</v>
      </c>
      <c r="K15" s="40">
        <f>+ปี60!L15</f>
        <v>0</v>
      </c>
      <c r="L15" s="40">
        <f>+ปี60!M15</f>
        <v>100588</v>
      </c>
      <c r="M15" s="135">
        <f>+ปี60!N15</f>
        <v>0</v>
      </c>
      <c r="N15" s="133">
        <f>+ปี60!O15</f>
        <v>111559.7</v>
      </c>
      <c r="O15" s="159"/>
    </row>
    <row r="16" spans="1:15" ht="12.75">
      <c r="A16" s="36" t="s">
        <v>41</v>
      </c>
      <c r="B16" s="38" t="s">
        <v>42</v>
      </c>
      <c r="C16" s="40">
        <f>+ปี60!D16</f>
        <v>11888725.62</v>
      </c>
      <c r="D16" s="40">
        <f>+ปี60!E16</f>
        <v>5241462.96</v>
      </c>
      <c r="E16" s="40">
        <f>+ปี60!F16</f>
        <v>5390030.64</v>
      </c>
      <c r="F16" s="40">
        <f>+ปี60!G16</f>
        <v>376001.18</v>
      </c>
      <c r="G16" s="40">
        <f>+ปี60!H16</f>
        <v>1946872.22</v>
      </c>
      <c r="H16" s="40">
        <f>+ปี60!I16</f>
        <v>210570.5</v>
      </c>
      <c r="I16" s="40">
        <f>+ปี60!J16</f>
        <v>0</v>
      </c>
      <c r="J16" s="40">
        <f>+ปี60!K16</f>
        <v>216051.51</v>
      </c>
      <c r="K16" s="40">
        <f>+ปี60!L16</f>
        <v>1000000</v>
      </c>
      <c r="L16" s="40">
        <f>+ปี60!M16</f>
        <v>24951.3</v>
      </c>
      <c r="M16" s="135">
        <f>+ปี60!N16</f>
        <v>0</v>
      </c>
      <c r="N16" s="133">
        <f>+ปี60!O16</f>
        <v>41091.7</v>
      </c>
      <c r="O16" s="159"/>
    </row>
    <row r="17" spans="1:15" ht="12.75">
      <c r="A17" s="36" t="s">
        <v>43</v>
      </c>
      <c r="B17" s="38" t="s">
        <v>44</v>
      </c>
      <c r="C17" s="40">
        <f>+ปี60!D17</f>
        <v>13721892.82</v>
      </c>
      <c r="D17" s="40">
        <f>+ปี60!E17</f>
        <v>5042370.16</v>
      </c>
      <c r="E17" s="40">
        <f>+ปี60!F17</f>
        <v>5499466.8</v>
      </c>
      <c r="F17" s="40">
        <f>+ปี60!G17</f>
        <v>649763.69</v>
      </c>
      <c r="G17" s="40">
        <f>+ปี60!H17</f>
        <v>2263576.22</v>
      </c>
      <c r="H17" s="40">
        <f>+ปี60!I17</f>
        <v>111762.16</v>
      </c>
      <c r="I17" s="40">
        <f>+ปี60!J17</f>
        <v>0</v>
      </c>
      <c r="J17" s="40">
        <f>+ปี60!K17</f>
        <v>247750.35</v>
      </c>
      <c r="K17" s="40">
        <f>+ปี60!L17</f>
        <v>0</v>
      </c>
      <c r="L17" s="40">
        <f>+ปี60!M17</f>
        <v>90376.51</v>
      </c>
      <c r="M17" s="135">
        <f>+ปี60!N17</f>
        <v>0</v>
      </c>
      <c r="N17" s="133">
        <f>+ปี60!O17</f>
        <v>127587.7</v>
      </c>
      <c r="O17" s="159"/>
    </row>
    <row r="18" spans="1:15" ht="12.75">
      <c r="A18" s="36" t="s">
        <v>45</v>
      </c>
      <c r="B18" s="38" t="s">
        <v>46</v>
      </c>
      <c r="C18" s="40">
        <f>+ปี60!D18</f>
        <v>10270655.45</v>
      </c>
      <c r="D18" s="40">
        <f>+ปี60!E18</f>
        <v>3345436.08</v>
      </c>
      <c r="E18" s="40">
        <f>+ปี60!F18</f>
        <v>3917012.38</v>
      </c>
      <c r="F18" s="40">
        <f>+ปี60!G18</f>
        <v>798982.8</v>
      </c>
      <c r="G18" s="40">
        <f>+ปี60!H18</f>
        <v>1940705.72</v>
      </c>
      <c r="H18" s="40">
        <f>+ปี60!I18</f>
        <v>376372.5</v>
      </c>
      <c r="I18" s="40">
        <f>+ปี60!J18</f>
        <v>0</v>
      </c>
      <c r="J18" s="40">
        <f>+ปี60!K18</f>
        <v>478946.31</v>
      </c>
      <c r="K18" s="40">
        <f>+ปี60!L18</f>
        <v>0</v>
      </c>
      <c r="L18" s="40">
        <f>+ปี60!M18</f>
        <v>125546.9</v>
      </c>
      <c r="M18" s="135">
        <f>+ปี60!N18</f>
        <v>0</v>
      </c>
      <c r="N18" s="133">
        <f>+ปี60!O18</f>
        <v>60785.7</v>
      </c>
      <c r="O18" s="159"/>
    </row>
    <row r="19" spans="1:15" ht="12.75">
      <c r="A19" s="36" t="s">
        <v>47</v>
      </c>
      <c r="B19" s="38" t="s">
        <v>48</v>
      </c>
      <c r="C19" s="40">
        <f>+ปี60!D19</f>
        <v>12450548.36</v>
      </c>
      <c r="D19" s="40">
        <f>+ปี60!E19</f>
        <v>3748753.14</v>
      </c>
      <c r="E19" s="40">
        <f>+ปี60!F19</f>
        <v>5307613.23</v>
      </c>
      <c r="F19" s="40">
        <f>+ปี60!G19</f>
        <v>1214032.95</v>
      </c>
      <c r="G19" s="40">
        <f>+ปี60!H19</f>
        <v>1986398.37</v>
      </c>
      <c r="H19" s="40">
        <f>+ปี60!I19</f>
        <v>82631.5</v>
      </c>
      <c r="I19" s="40">
        <f>+ปี60!J19</f>
        <v>0</v>
      </c>
      <c r="J19" s="40">
        <f>+ปี60!K19</f>
        <v>510489.65</v>
      </c>
      <c r="K19" s="40">
        <f>+ปี60!L19</f>
        <v>0</v>
      </c>
      <c r="L19" s="40">
        <f>+ปี60!M19</f>
        <v>11472.4</v>
      </c>
      <c r="M19" s="135">
        <f>+ปี60!N19</f>
        <v>0</v>
      </c>
      <c r="N19" s="133">
        <f>+ปี60!O19</f>
        <v>95377.7</v>
      </c>
      <c r="O19" s="159"/>
    </row>
    <row r="20" spans="1:15" ht="12.75">
      <c r="A20" s="36" t="s">
        <v>49</v>
      </c>
      <c r="B20" s="38" t="s">
        <v>50</v>
      </c>
      <c r="C20" s="40">
        <f>+ปี60!D20</f>
        <v>22713116.59</v>
      </c>
      <c r="D20" s="40">
        <f>+ปี60!E20</f>
        <v>7753465.58</v>
      </c>
      <c r="E20" s="40">
        <f>+ปี60!F20</f>
        <v>9164899.3</v>
      </c>
      <c r="F20" s="40">
        <f>+ปี60!G20</f>
        <v>1275592.3</v>
      </c>
      <c r="G20" s="40">
        <f>+ปี60!H20</f>
        <v>3430661.56</v>
      </c>
      <c r="H20" s="40">
        <f>+ปี60!I20</f>
        <v>228934</v>
      </c>
      <c r="I20" s="40">
        <f>+ปี60!J20</f>
        <v>0</v>
      </c>
      <c r="J20" s="40">
        <f>+ปี60!K20</f>
        <v>392350.7</v>
      </c>
      <c r="K20" s="40">
        <f>+ปี60!L20</f>
        <v>0</v>
      </c>
      <c r="L20" s="40">
        <f>+ปี60!M20</f>
        <v>107590.65</v>
      </c>
      <c r="M20" s="135">
        <f>+ปี60!N20</f>
        <v>0</v>
      </c>
      <c r="N20" s="133">
        <f>+ปี60!O20</f>
        <v>54292.7</v>
      </c>
      <c r="O20" s="159"/>
    </row>
    <row r="21" spans="1:15" ht="12.75">
      <c r="A21" s="36" t="s">
        <v>51</v>
      </c>
      <c r="B21" s="38" t="s">
        <v>52</v>
      </c>
      <c r="C21" s="40">
        <f>+ปี60!D21</f>
        <v>6511164.56</v>
      </c>
      <c r="D21" s="40">
        <f>+ปี60!E21</f>
        <v>1976869.72</v>
      </c>
      <c r="E21" s="40">
        <f>+ปี60!F21</f>
        <v>2639169.35</v>
      </c>
      <c r="F21" s="40">
        <f>+ปี60!G21</f>
        <v>176253.25</v>
      </c>
      <c r="G21" s="40">
        <f>+ปี60!H21</f>
        <v>932897.91</v>
      </c>
      <c r="H21" s="40">
        <f>+ปี60!I21</f>
        <v>175713</v>
      </c>
      <c r="I21" s="40">
        <f>+ปี60!J21</f>
        <v>0</v>
      </c>
      <c r="J21" s="40">
        <f>+ปี60!K21</f>
        <v>201884.78</v>
      </c>
      <c r="K21" s="40">
        <f>+ปี60!L21</f>
        <v>1371966.76</v>
      </c>
      <c r="L21" s="40">
        <f>+ปี60!M21</f>
        <v>13749.55</v>
      </c>
      <c r="M21" s="135">
        <f>+ปี60!N21</f>
        <v>0</v>
      </c>
      <c r="N21" s="133">
        <f>+ปี60!O21</f>
        <v>42017.7</v>
      </c>
      <c r="O21" s="159"/>
    </row>
    <row r="22" spans="1:15" ht="12.75">
      <c r="A22" s="36" t="s">
        <v>53</v>
      </c>
      <c r="B22" s="38" t="s">
        <v>54</v>
      </c>
      <c r="C22" s="40">
        <f>+ปี60!D22</f>
        <v>14893170.15</v>
      </c>
      <c r="D22" s="40">
        <f>+ปี60!E22</f>
        <v>6133547.93</v>
      </c>
      <c r="E22" s="40">
        <f>+ปี60!F22</f>
        <v>6427970.86</v>
      </c>
      <c r="F22" s="40">
        <f>+ปี60!G22</f>
        <v>806655.52</v>
      </c>
      <c r="G22" s="40">
        <f>+ปี60!H22</f>
        <v>2473746.99</v>
      </c>
      <c r="H22" s="40">
        <f>+ปี60!I22</f>
        <v>319964.5</v>
      </c>
      <c r="I22" s="40">
        <f>+ปี60!J22</f>
        <v>10000</v>
      </c>
      <c r="J22" s="40">
        <f>+ปี60!K22</f>
        <v>412424.25</v>
      </c>
      <c r="K22" s="40">
        <f>+ปี60!L22</f>
        <v>0</v>
      </c>
      <c r="L22" s="40">
        <f>+ปี60!M22</f>
        <v>52068.97</v>
      </c>
      <c r="M22" s="135">
        <f>+ปี60!N22</f>
        <v>0</v>
      </c>
      <c r="N22" s="133">
        <f>+ปี60!O22</f>
        <v>32296</v>
      </c>
      <c r="O22" s="159"/>
    </row>
    <row r="23" spans="1:15" ht="12.75">
      <c r="A23" s="36" t="s">
        <v>55</v>
      </c>
      <c r="B23" s="38" t="s">
        <v>56</v>
      </c>
      <c r="C23" s="40">
        <f>+ปี60!D23</f>
        <v>7496079.39</v>
      </c>
      <c r="D23" s="40">
        <f>+ปี60!E23</f>
        <v>2772374.94</v>
      </c>
      <c r="E23" s="40">
        <f>+ปี60!F23</f>
        <v>2805968.32</v>
      </c>
      <c r="F23" s="40">
        <f>+ปี60!G23</f>
        <v>222238.81</v>
      </c>
      <c r="G23" s="40">
        <f>+ปี60!H23</f>
        <v>1199398.1</v>
      </c>
      <c r="H23" s="40">
        <f>+ปี60!I23</f>
        <v>92354</v>
      </c>
      <c r="I23" s="40">
        <f>+ปี60!J23</f>
        <v>0</v>
      </c>
      <c r="J23" s="40">
        <f>+ปี60!K23</f>
        <v>317900.04</v>
      </c>
      <c r="K23" s="40">
        <f>+ปี60!L23</f>
        <v>0</v>
      </c>
      <c r="L23" s="40">
        <f>+ปี60!M23</f>
        <v>9079.38</v>
      </c>
      <c r="M23" s="135">
        <f>+ปี60!N23</f>
        <v>0</v>
      </c>
      <c r="N23" s="133">
        <f>+ปี60!O23</f>
        <v>56758.7</v>
      </c>
      <c r="O23" s="159"/>
    </row>
    <row r="24" spans="1:15" ht="12.75">
      <c r="A24" s="36" t="s">
        <v>57</v>
      </c>
      <c r="B24" s="38" t="s">
        <v>58</v>
      </c>
      <c r="C24" s="40">
        <f>+ปี60!D24</f>
        <v>1326485.08</v>
      </c>
      <c r="D24" s="40">
        <f>+ปี60!E24</f>
        <v>2049988.13</v>
      </c>
      <c r="E24" s="40">
        <f>+ปี60!F24</f>
        <v>1042594.6</v>
      </c>
      <c r="F24" s="40">
        <f>+ปี60!G24</f>
        <v>603126.98</v>
      </c>
      <c r="G24" s="40">
        <f>+ปี60!H24</f>
        <v>579558.96</v>
      </c>
      <c r="H24" s="40">
        <f>+ปี60!I24</f>
        <v>80131.5</v>
      </c>
      <c r="I24" s="40">
        <f>+ปี60!J24</f>
        <v>0</v>
      </c>
      <c r="J24" s="40">
        <f>+ปี60!K24</f>
        <v>226508.21</v>
      </c>
      <c r="K24" s="40">
        <f>+ปี60!L24</f>
        <v>6355342.25</v>
      </c>
      <c r="L24" s="40">
        <f>+ปี60!M24</f>
        <v>50616.1</v>
      </c>
      <c r="M24" s="135">
        <f>+ปี60!N24</f>
        <v>0</v>
      </c>
      <c r="N24" s="133">
        <f>+ปี60!O24</f>
        <v>8217</v>
      </c>
      <c r="O24" s="159"/>
    </row>
    <row r="25" spans="1:15" ht="12.75">
      <c r="A25" s="172" t="s">
        <v>15</v>
      </c>
      <c r="B25" s="216"/>
      <c r="C25" s="41">
        <f>SUM(C9:C24)</f>
        <v>215409219.26000002</v>
      </c>
      <c r="D25" s="41">
        <f aca="true" t="shared" si="0" ref="D25:I25">SUM(D9:D24)</f>
        <v>218662255.27</v>
      </c>
      <c r="E25" s="41">
        <f t="shared" si="0"/>
        <v>103120316.45999998</v>
      </c>
      <c r="F25" s="41">
        <f t="shared" si="0"/>
        <v>55555807.18999999</v>
      </c>
      <c r="G25" s="41">
        <f t="shared" si="0"/>
        <v>62172537.69999999</v>
      </c>
      <c r="H25" s="41">
        <f t="shared" si="0"/>
        <v>5951366.8100000005</v>
      </c>
      <c r="I25" s="41">
        <f t="shared" si="0"/>
        <v>60000</v>
      </c>
      <c r="J25" s="41">
        <f>SUM(J9:J24)</f>
        <v>5732357.67</v>
      </c>
      <c r="K25" s="41">
        <f>SUM(K9:K24)</f>
        <v>28590798.200000003</v>
      </c>
      <c r="L25" s="41">
        <f>SUM(L9:L24)</f>
        <v>6374560.119999999</v>
      </c>
      <c r="M25" s="41">
        <f>SUM(M9:M24)</f>
        <v>1692311</v>
      </c>
      <c r="N25" s="41">
        <f>SUM(N9:N24)</f>
        <v>3688046.540000002</v>
      </c>
      <c r="O25" s="10"/>
    </row>
    <row r="26" spans="1:11" s="29" customFormat="1" ht="12.75">
      <c r="A26" s="69"/>
      <c r="B26" s="69"/>
      <c r="C26" s="70"/>
      <c r="D26" s="70"/>
      <c r="E26" s="70"/>
      <c r="F26" s="70"/>
      <c r="G26" s="70"/>
      <c r="H26" s="70"/>
      <c r="J26" s="70"/>
      <c r="K26" s="70"/>
    </row>
    <row r="27" spans="3:15" s="29" customFormat="1" ht="12.75">
      <c r="C27" s="71">
        <f>+C25-ปี60!D25</f>
        <v>0</v>
      </c>
      <c r="D27" s="71">
        <f>+D25-ปี60!E25</f>
        <v>0</v>
      </c>
      <c r="E27" s="71">
        <f>+E25-ปี60!F25</f>
        <v>0</v>
      </c>
      <c r="F27" s="71">
        <f>+F25-ปี60!G25</f>
        <v>0</v>
      </c>
      <c r="G27" s="71">
        <f>+G25-ปี60!H25</f>
        <v>0</v>
      </c>
      <c r="H27" s="71">
        <f>+H25-ปี60!I25</f>
        <v>0</v>
      </c>
      <c r="I27" s="71">
        <f>+I25-ปี60!J25</f>
        <v>0</v>
      </c>
      <c r="J27" s="71">
        <f>+J25-ปี60!K25</f>
        <v>0</v>
      </c>
      <c r="K27" s="71">
        <f>+K25-ปี60!L25</f>
        <v>0</v>
      </c>
      <c r="L27" s="71">
        <f>+L25-ปี60!M25</f>
        <v>0</v>
      </c>
      <c r="M27" s="71">
        <f>+M25-ปี60!N25</f>
        <v>0</v>
      </c>
      <c r="N27" s="71"/>
      <c r="O27" s="71"/>
    </row>
    <row r="28" spans="1:15" s="29" customFormat="1" ht="12.75">
      <c r="A28" s="217" t="s">
        <v>4</v>
      </c>
      <c r="B28" s="213" t="s">
        <v>5</v>
      </c>
      <c r="C28" s="64"/>
      <c r="D28" s="42"/>
      <c r="E28" s="42"/>
      <c r="F28" s="42"/>
      <c r="G28" s="42"/>
      <c r="H28" s="42"/>
      <c r="I28" s="42"/>
      <c r="J28" s="42"/>
      <c r="K28" s="42"/>
      <c r="L28" s="42"/>
      <c r="M28" s="213" t="s">
        <v>572</v>
      </c>
      <c r="N28" s="213"/>
      <c r="O28" s="213"/>
    </row>
    <row r="29" spans="1:15" s="29" customFormat="1" ht="73.5" customHeight="1">
      <c r="A29" s="217"/>
      <c r="B29" s="213"/>
      <c r="C29" s="39" t="s">
        <v>562</v>
      </c>
      <c r="D29" s="63" t="s">
        <v>8</v>
      </c>
      <c r="E29" s="63" t="s">
        <v>22</v>
      </c>
      <c r="F29" s="63" t="s">
        <v>10</v>
      </c>
      <c r="G29" s="63" t="s">
        <v>11</v>
      </c>
      <c r="H29" s="63" t="s">
        <v>12</v>
      </c>
      <c r="I29" s="63" t="s">
        <v>23</v>
      </c>
      <c r="J29" s="63" t="s">
        <v>24</v>
      </c>
      <c r="K29" s="63" t="s">
        <v>25</v>
      </c>
      <c r="L29" s="160" t="s">
        <v>566</v>
      </c>
      <c r="M29" s="42" t="s">
        <v>569</v>
      </c>
      <c r="N29" s="42" t="s">
        <v>570</v>
      </c>
      <c r="O29" s="42" t="s">
        <v>571</v>
      </c>
    </row>
    <row r="30" spans="1:16" s="29" customFormat="1" ht="25.5">
      <c r="A30" s="215"/>
      <c r="B30" s="213" t="s">
        <v>26</v>
      </c>
      <c r="C30" s="42" t="s">
        <v>26</v>
      </c>
      <c r="D30" s="42" t="s">
        <v>26</v>
      </c>
      <c r="E30" s="42" t="s">
        <v>26</v>
      </c>
      <c r="F30" s="42" t="s">
        <v>26</v>
      </c>
      <c r="G30" s="42" t="s">
        <v>26</v>
      </c>
      <c r="H30" s="42" t="s">
        <v>26</v>
      </c>
      <c r="I30" s="42" t="s">
        <v>26</v>
      </c>
      <c r="J30" s="42" t="s">
        <v>26</v>
      </c>
      <c r="K30" s="42" t="s">
        <v>26</v>
      </c>
      <c r="L30" s="42" t="s">
        <v>26</v>
      </c>
      <c r="M30" s="42" t="s">
        <v>26</v>
      </c>
      <c r="N30" s="42" t="s">
        <v>26</v>
      </c>
      <c r="O30" s="42" t="s">
        <v>26</v>
      </c>
      <c r="P30" s="42" t="s">
        <v>26</v>
      </c>
    </row>
    <row r="31" spans="1:17" ht="12.75">
      <c r="A31" s="36" t="s">
        <v>27</v>
      </c>
      <c r="B31" s="38" t="s">
        <v>28</v>
      </c>
      <c r="C31" s="136">
        <f>+ปี60!P9</f>
        <v>5702749.1</v>
      </c>
      <c r="D31" s="135">
        <f>+ปี60!Q9</f>
        <v>14787757</v>
      </c>
      <c r="E31" s="40">
        <f>+ปี60!R9</f>
        <v>2051767</v>
      </c>
      <c r="F31" s="40">
        <f>+ปี60!S9</f>
        <v>0</v>
      </c>
      <c r="G31" s="40">
        <f>+ปี60!T9</f>
        <v>0</v>
      </c>
      <c r="H31" s="40">
        <f>+ปี60!U9</f>
        <v>11706262.59</v>
      </c>
      <c r="I31" s="40">
        <f>+ปี60!V9</f>
        <v>5485468.97</v>
      </c>
      <c r="J31" s="40">
        <f>+ปี60!W9</f>
        <v>0</v>
      </c>
      <c r="K31" s="40">
        <f>+ปี60!X9</f>
        <v>100000</v>
      </c>
      <c r="L31" s="40">
        <f>+ปี60!Y9</f>
        <v>581533.81</v>
      </c>
      <c r="M31" s="37">
        <f>+ปี60!Z9</f>
        <v>17934421</v>
      </c>
      <c r="N31" s="159">
        <f>+ปี60!AA9</f>
        <v>2014447.99</v>
      </c>
      <c r="O31" s="159">
        <f>+ปี60!AB9</f>
        <v>1345600</v>
      </c>
      <c r="P31" s="149">
        <f>+C9+D9+E9+F9+G9+H9+I9+J9+K9+L9+N9+M9+D31+E31+F31+G31+H31+I31+J31+K31+C31+L31+M31+N31+O31</f>
        <v>331548702.76</v>
      </c>
      <c r="Q31" s="37">
        <f>+P31-ปี60!AC9</f>
        <v>21294468.99000001</v>
      </c>
    </row>
    <row r="32" spans="1:17" ht="12.75">
      <c r="A32" s="36" t="s">
        <v>29</v>
      </c>
      <c r="B32" s="38" t="s">
        <v>30</v>
      </c>
      <c r="C32" s="136">
        <f>+ปี60!P10</f>
        <v>224559.9</v>
      </c>
      <c r="D32" s="135">
        <f>+ปี60!Q10</f>
        <v>2582432</v>
      </c>
      <c r="E32" s="40">
        <f>+ปี60!R10</f>
        <v>1408631</v>
      </c>
      <c r="F32" s="40">
        <f>+ปี60!S10</f>
        <v>0</v>
      </c>
      <c r="G32" s="40">
        <f>+ปี60!T10</f>
        <v>0</v>
      </c>
      <c r="H32" s="40">
        <f>+ปี60!U10</f>
        <v>3313519.85</v>
      </c>
      <c r="I32" s="40">
        <f>+ปี60!V10</f>
        <v>869131.3</v>
      </c>
      <c r="J32" s="40">
        <f>+ปี60!W10</f>
        <v>0</v>
      </c>
      <c r="K32" s="40">
        <f>+ปี60!X10</f>
        <v>100000</v>
      </c>
      <c r="L32" s="40">
        <f>+ปี60!Y10</f>
        <v>209498.66</v>
      </c>
      <c r="M32" s="37">
        <f>+ปี60!Z10</f>
        <v>5568973</v>
      </c>
      <c r="N32" s="159">
        <f>+ปี60!AA10</f>
        <v>519096.4</v>
      </c>
      <c r="O32" s="159">
        <f>+ปี60!AB10</f>
        <v>313950</v>
      </c>
      <c r="P32" s="149">
        <f aca="true" t="shared" si="1" ref="P32:P46">+C10+D10+E10+F10+G10+H10+I10+J10+K10+L10+N10+M10+D32+E32+F32+G32+H32+I32+J32+K32+C32+L32+M32+N32+O32</f>
        <v>94173588.64999998</v>
      </c>
      <c r="Q32" s="37">
        <f>+P32-ปี60!AC10</f>
        <v>6402019.400000006</v>
      </c>
    </row>
    <row r="33" spans="1:17" ht="12.75">
      <c r="A33" s="36" t="s">
        <v>31</v>
      </c>
      <c r="B33" s="38" t="s">
        <v>130</v>
      </c>
      <c r="C33" s="136">
        <f>+ปี60!P11</f>
        <v>57579.58</v>
      </c>
      <c r="D33" s="135">
        <f>+ปี60!Q11</f>
        <v>0</v>
      </c>
      <c r="E33" s="40">
        <f>+ปี60!R11</f>
        <v>991970</v>
      </c>
      <c r="F33" s="40">
        <f>+ปี60!S11</f>
        <v>0</v>
      </c>
      <c r="G33" s="40">
        <f>+ปี60!T11</f>
        <v>0</v>
      </c>
      <c r="H33" s="40">
        <f>+ปี60!U11</f>
        <v>839976.31</v>
      </c>
      <c r="I33" s="40">
        <f>+ปี60!V11</f>
        <v>121544.2</v>
      </c>
      <c r="J33" s="40">
        <f>+ปี60!W11</f>
        <v>0</v>
      </c>
      <c r="K33" s="40">
        <f>+ปี60!X11</f>
        <v>100000</v>
      </c>
      <c r="L33" s="40">
        <f>+ปี60!Y11</f>
        <v>8843.25</v>
      </c>
      <c r="M33" s="37">
        <f>+ปี60!Z11</f>
        <v>750940</v>
      </c>
      <c r="N33" s="159">
        <f>+ปี60!AA11</f>
        <v>68340.34</v>
      </c>
      <c r="O33" s="159">
        <f>+ปี60!AB11</f>
        <v>0</v>
      </c>
      <c r="P33" s="149">
        <f t="shared" si="1"/>
        <v>27866098.199999996</v>
      </c>
      <c r="Q33" s="37">
        <f>+P33-ปี60!AC11</f>
        <v>819280.3399999999</v>
      </c>
    </row>
    <row r="34" spans="1:17" ht="12.75">
      <c r="A34" s="36" t="s">
        <v>33</v>
      </c>
      <c r="B34" s="38" t="s">
        <v>34</v>
      </c>
      <c r="C34" s="136">
        <f>+ปี60!P12</f>
        <v>500</v>
      </c>
      <c r="D34" s="135">
        <f>+ปี60!Q12</f>
        <v>0</v>
      </c>
      <c r="E34" s="40">
        <f>+ปี60!R12</f>
        <v>761169</v>
      </c>
      <c r="F34" s="40">
        <f>+ปี60!S12</f>
        <v>0</v>
      </c>
      <c r="G34" s="40">
        <f>+ปี60!T12</f>
        <v>0</v>
      </c>
      <c r="H34" s="40">
        <f>+ปี60!U12</f>
        <v>296527.43</v>
      </c>
      <c r="I34" s="40">
        <f>+ปี60!V12</f>
        <v>76516.07</v>
      </c>
      <c r="J34" s="40">
        <f>+ปี60!W12</f>
        <v>0</v>
      </c>
      <c r="K34" s="40">
        <f>+ปี60!X12</f>
        <v>100000</v>
      </c>
      <c r="L34" s="40">
        <f>+ปี60!Y12</f>
        <v>7218.26</v>
      </c>
      <c r="M34" s="37">
        <f>+ปี60!Z12</f>
        <v>588402</v>
      </c>
      <c r="N34" s="159">
        <f>+ปี60!AA12</f>
        <v>102310.16</v>
      </c>
      <c r="O34" s="159">
        <f>+ปี60!AB12</f>
        <v>0</v>
      </c>
      <c r="P34" s="149">
        <f t="shared" si="1"/>
        <v>25905808.47</v>
      </c>
      <c r="Q34" s="37">
        <f>+P34-ปี60!AC12</f>
        <v>690712.1600000001</v>
      </c>
    </row>
    <row r="35" spans="1:17" ht="12.75">
      <c r="A35" s="36" t="s">
        <v>35</v>
      </c>
      <c r="B35" s="38" t="s">
        <v>36</v>
      </c>
      <c r="C35" s="136">
        <f>+ปี60!P13</f>
        <v>24223.2</v>
      </c>
      <c r="D35" s="135">
        <f>+ปี60!Q13</f>
        <v>0</v>
      </c>
      <c r="E35" s="40">
        <f>+ปี60!R13</f>
        <v>698075</v>
      </c>
      <c r="F35" s="40">
        <f>+ปี60!S13</f>
        <v>0</v>
      </c>
      <c r="G35" s="40">
        <f>+ปี60!T13</f>
        <v>0</v>
      </c>
      <c r="H35" s="40">
        <f>+ปี60!U13</f>
        <v>267945.04</v>
      </c>
      <c r="I35" s="40">
        <f>+ปี60!V13</f>
        <v>21301.7</v>
      </c>
      <c r="J35" s="40">
        <f>+ปี60!W13</f>
        <v>0</v>
      </c>
      <c r="K35" s="40">
        <f>+ปี60!X13</f>
        <v>100000</v>
      </c>
      <c r="L35" s="40">
        <f>+ปี60!Y13</f>
        <v>18647.71</v>
      </c>
      <c r="M35" s="37">
        <f>+ปี60!Z13</f>
        <v>555396</v>
      </c>
      <c r="N35" s="159">
        <f>+ปี60!AA13</f>
        <v>9110</v>
      </c>
      <c r="O35" s="159">
        <f>+ปี60!AB13</f>
        <v>0</v>
      </c>
      <c r="P35" s="149">
        <f t="shared" si="1"/>
        <v>27746253.11</v>
      </c>
      <c r="Q35" s="37">
        <f>+P35-ปี60!AC13</f>
        <v>564506</v>
      </c>
    </row>
    <row r="36" spans="1:17" ht="12.75">
      <c r="A36" s="36" t="s">
        <v>37</v>
      </c>
      <c r="B36" s="38" t="s">
        <v>131</v>
      </c>
      <c r="C36" s="136">
        <f>+ปี60!P14</f>
        <v>6989.58</v>
      </c>
      <c r="D36" s="135">
        <f>+ปี60!Q14</f>
        <v>0</v>
      </c>
      <c r="E36" s="40">
        <f>+ปี60!R14</f>
        <v>658986</v>
      </c>
      <c r="F36" s="40">
        <f>+ปี60!S14</f>
        <v>0</v>
      </c>
      <c r="G36" s="40">
        <f>+ปี60!T14</f>
        <v>0</v>
      </c>
      <c r="H36" s="40">
        <f>+ปี60!U14</f>
        <v>221418.92</v>
      </c>
      <c r="I36" s="40">
        <f>+ปี60!V14</f>
        <v>29387.5</v>
      </c>
      <c r="J36" s="40">
        <f>+ปี60!W14</f>
        <v>0</v>
      </c>
      <c r="K36" s="40">
        <f>+ปี60!X14</f>
        <v>100000</v>
      </c>
      <c r="L36" s="40">
        <f>+ปี60!Y14</f>
        <v>531.44</v>
      </c>
      <c r="M36" s="37">
        <f>+ปี60!Z14</f>
        <v>345525</v>
      </c>
      <c r="N36" s="159">
        <f>+ปี60!AA14</f>
        <v>31112.25</v>
      </c>
      <c r="O36" s="159">
        <f>+ปี60!AB14</f>
        <v>0</v>
      </c>
      <c r="P36" s="149">
        <f t="shared" si="1"/>
        <v>17982864.640000004</v>
      </c>
      <c r="Q36" s="37">
        <f>+P36-ปี60!AC14</f>
        <v>376637.25</v>
      </c>
    </row>
    <row r="37" spans="1:17" ht="12.75">
      <c r="A37" s="36" t="s">
        <v>39</v>
      </c>
      <c r="B37" s="38" t="s">
        <v>40</v>
      </c>
      <c r="C37" s="136">
        <f>+ปี60!P15</f>
        <v>71859.6</v>
      </c>
      <c r="D37" s="135">
        <f>+ปี60!Q15</f>
        <v>0</v>
      </c>
      <c r="E37" s="40">
        <f>+ปี60!R15</f>
        <v>1250384</v>
      </c>
      <c r="F37" s="40">
        <f>+ปี60!S15</f>
        <v>0</v>
      </c>
      <c r="G37" s="40">
        <f>+ปี60!T15</f>
        <v>0</v>
      </c>
      <c r="H37" s="40">
        <f>+ปี60!U15</f>
        <v>252320.75</v>
      </c>
      <c r="I37" s="40">
        <f>+ปี60!V15</f>
        <v>109531.4</v>
      </c>
      <c r="J37" s="40">
        <f>+ปี60!W15</f>
        <v>0</v>
      </c>
      <c r="K37" s="40">
        <f>+ปี60!X15</f>
        <v>100000</v>
      </c>
      <c r="L37" s="40">
        <f>+ปี60!Y15</f>
        <v>27097.43</v>
      </c>
      <c r="M37" s="37">
        <f>+ปี60!Z15</f>
        <v>1006904</v>
      </c>
      <c r="N37" s="159">
        <f>+ปี60!AA15</f>
        <v>228322.3</v>
      </c>
      <c r="O37" s="159">
        <f>+ปี60!AB15</f>
        <v>0</v>
      </c>
      <c r="P37" s="149">
        <f t="shared" si="1"/>
        <v>50781744.58</v>
      </c>
      <c r="Q37" s="37">
        <f>+P37-ปี60!AC15</f>
        <v>1235226.299999997</v>
      </c>
    </row>
    <row r="38" spans="1:17" ht="12.75">
      <c r="A38" s="36" t="s">
        <v>41</v>
      </c>
      <c r="B38" s="38" t="s">
        <v>42</v>
      </c>
      <c r="C38" s="136">
        <f>+ปี60!P16</f>
        <v>7051.7</v>
      </c>
      <c r="D38" s="135">
        <f>+ปี60!Q16</f>
        <v>0</v>
      </c>
      <c r="E38" s="40">
        <f>+ปี60!R16</f>
        <v>815555</v>
      </c>
      <c r="F38" s="40">
        <f>+ปี60!S16</f>
        <v>0</v>
      </c>
      <c r="G38" s="40">
        <f>+ปี60!T16</f>
        <v>0</v>
      </c>
      <c r="H38" s="40">
        <f>+ปี60!U16</f>
        <v>442711.71</v>
      </c>
      <c r="I38" s="40">
        <f>+ปี60!V16</f>
        <v>37620.66</v>
      </c>
      <c r="J38" s="40">
        <f>+ปี60!W16</f>
        <v>0</v>
      </c>
      <c r="K38" s="40">
        <f>+ปี60!X16</f>
        <v>100000</v>
      </c>
      <c r="L38" s="40">
        <f>+ปี60!Y16</f>
        <v>199.8</v>
      </c>
      <c r="M38" s="37">
        <f>+ปี60!Z16</f>
        <v>630899</v>
      </c>
      <c r="N38" s="159">
        <f>+ปี60!AA16</f>
        <v>38124.24</v>
      </c>
      <c r="O38" s="159">
        <f>+ปี60!AB16</f>
        <v>0</v>
      </c>
      <c r="P38" s="149">
        <f t="shared" si="1"/>
        <v>28407919.74</v>
      </c>
      <c r="Q38" s="37">
        <f>+P38-ปี60!AC16</f>
        <v>669023.2399999984</v>
      </c>
    </row>
    <row r="39" spans="1:17" ht="12.75">
      <c r="A39" s="36" t="s">
        <v>43</v>
      </c>
      <c r="B39" s="38" t="s">
        <v>44</v>
      </c>
      <c r="C39" s="136">
        <f>+ปี60!P17</f>
        <v>37104.5</v>
      </c>
      <c r="D39" s="135">
        <f>+ปี60!Q17</f>
        <v>0</v>
      </c>
      <c r="E39" s="40">
        <f>+ปี60!R17</f>
        <v>1011151</v>
      </c>
      <c r="F39" s="40">
        <f>+ปี60!S17</f>
        <v>0</v>
      </c>
      <c r="G39" s="40">
        <f>+ปี60!T17</f>
        <v>0</v>
      </c>
      <c r="H39" s="40">
        <f>+ปี60!U17</f>
        <v>526275.84</v>
      </c>
      <c r="I39" s="40">
        <f>+ปี60!V17</f>
        <v>0</v>
      </c>
      <c r="J39" s="40">
        <f>+ปี60!W17</f>
        <v>0</v>
      </c>
      <c r="K39" s="40">
        <f>+ปี60!X17</f>
        <v>100000</v>
      </c>
      <c r="L39" s="40">
        <f>+ปี60!Y17</f>
        <v>45</v>
      </c>
      <c r="M39" s="37">
        <f>+ปี60!Z17</f>
        <v>621512</v>
      </c>
      <c r="N39" s="159">
        <f>+ปี60!AA17</f>
        <v>42213.71</v>
      </c>
      <c r="O39" s="159">
        <f>+ปี60!AB17</f>
        <v>0</v>
      </c>
      <c r="P39" s="149">
        <f t="shared" si="1"/>
        <v>30092848.460000005</v>
      </c>
      <c r="Q39" s="37">
        <f>+P39-ปี60!AC17</f>
        <v>663725.7100000009</v>
      </c>
    </row>
    <row r="40" spans="1:17" ht="12.75">
      <c r="A40" s="36" t="s">
        <v>45</v>
      </c>
      <c r="B40" s="38" t="s">
        <v>46</v>
      </c>
      <c r="C40" s="136">
        <f>+ปี60!P18</f>
        <v>0</v>
      </c>
      <c r="D40" s="135">
        <f>+ปี60!Q18</f>
        <v>0</v>
      </c>
      <c r="E40" s="40">
        <f>+ปี60!R18</f>
        <v>715206</v>
      </c>
      <c r="F40" s="40">
        <f>+ปี60!S18</f>
        <v>0</v>
      </c>
      <c r="G40" s="40">
        <f>+ปี60!T18</f>
        <v>0</v>
      </c>
      <c r="H40" s="40">
        <f>+ปี60!U18</f>
        <v>464791.48</v>
      </c>
      <c r="I40" s="40">
        <f>+ปี60!V18</f>
        <v>133439.54</v>
      </c>
      <c r="J40" s="40">
        <f>+ปี60!W18</f>
        <v>0</v>
      </c>
      <c r="K40" s="40">
        <f>+ปี60!X18</f>
        <v>100000</v>
      </c>
      <c r="L40" s="40">
        <f>+ปี60!Y18</f>
        <v>9505.02</v>
      </c>
      <c r="M40" s="37">
        <f>+ปี60!Z18</f>
        <v>720824</v>
      </c>
      <c r="N40" s="159">
        <f>+ปี60!AA18</f>
        <v>67347.48</v>
      </c>
      <c r="O40" s="159">
        <f>+ปี60!AB18</f>
        <v>0</v>
      </c>
      <c r="P40" s="149">
        <f t="shared" si="1"/>
        <v>23525557.359999996</v>
      </c>
      <c r="Q40" s="37">
        <f>+P40-ปี60!AC18</f>
        <v>788171.4800000004</v>
      </c>
    </row>
    <row r="41" spans="1:17" ht="12.75">
      <c r="A41" s="36" t="s">
        <v>47</v>
      </c>
      <c r="B41" s="38" t="s">
        <v>48</v>
      </c>
      <c r="C41" s="136">
        <f>+ปี60!P19</f>
        <v>110229.14</v>
      </c>
      <c r="D41" s="135">
        <f>+ปี60!Q19</f>
        <v>0</v>
      </c>
      <c r="E41" s="40">
        <f>+ปี60!R19</f>
        <v>738480</v>
      </c>
      <c r="F41" s="40">
        <f>+ปี60!S19</f>
        <v>0</v>
      </c>
      <c r="G41" s="40">
        <f>+ปี60!T19</f>
        <v>0</v>
      </c>
      <c r="H41" s="40">
        <f>+ปี60!U19</f>
        <v>345553.89</v>
      </c>
      <c r="I41" s="40">
        <f>+ปี60!V19</f>
        <v>106252.79</v>
      </c>
      <c r="J41" s="40">
        <f>+ปี60!W19</f>
        <v>0</v>
      </c>
      <c r="K41" s="40">
        <f>+ปี60!X19</f>
        <v>100000</v>
      </c>
      <c r="L41" s="40">
        <f>+ปี60!Y19</f>
        <v>2913.3</v>
      </c>
      <c r="M41" s="37">
        <f>+ปี60!Z19</f>
        <v>536960</v>
      </c>
      <c r="N41" s="159">
        <f>+ปี60!AA19</f>
        <v>3296</v>
      </c>
      <c r="O41" s="159">
        <f>+ปี60!AB19</f>
        <v>0</v>
      </c>
      <c r="P41" s="149">
        <f t="shared" si="1"/>
        <v>27351002.419999998</v>
      </c>
      <c r="Q41" s="37">
        <f>+P41-ปี60!AC19</f>
        <v>540256</v>
      </c>
    </row>
    <row r="42" spans="1:17" ht="12.75">
      <c r="A42" s="36" t="s">
        <v>49</v>
      </c>
      <c r="B42" s="38" t="s">
        <v>50</v>
      </c>
      <c r="C42" s="136">
        <f>+ปี60!P20</f>
        <v>675</v>
      </c>
      <c r="D42" s="135">
        <f>+ปี60!Q20</f>
        <v>0</v>
      </c>
      <c r="E42" s="40">
        <f>+ปี60!R20</f>
        <v>1009086</v>
      </c>
      <c r="F42" s="40">
        <f>+ปี60!S20</f>
        <v>0</v>
      </c>
      <c r="G42" s="40">
        <f>+ปี60!T20</f>
        <v>0</v>
      </c>
      <c r="H42" s="40">
        <f>+ปี60!U20</f>
        <v>192135.79</v>
      </c>
      <c r="I42" s="40">
        <f>+ปี60!V20</f>
        <v>145622.35</v>
      </c>
      <c r="J42" s="40">
        <f>+ปี60!W20</f>
        <v>0</v>
      </c>
      <c r="K42" s="40">
        <f>+ปี60!X20</f>
        <v>100000</v>
      </c>
      <c r="L42" s="40">
        <f>+ปี60!Y20</f>
        <v>15350.62</v>
      </c>
      <c r="M42" s="37">
        <f>+ปี60!Z20</f>
        <v>846807</v>
      </c>
      <c r="N42" s="159">
        <f>+ปี60!AA20</f>
        <v>3540</v>
      </c>
      <c r="O42" s="159">
        <f>+ปี60!AB20</f>
        <v>0</v>
      </c>
      <c r="P42" s="149">
        <f t="shared" si="1"/>
        <v>47434120.14</v>
      </c>
      <c r="Q42" s="37">
        <f>+P42-ปี60!AC20</f>
        <v>850347</v>
      </c>
    </row>
    <row r="43" spans="1:17" ht="12.75">
      <c r="A43" s="36" t="s">
        <v>51</v>
      </c>
      <c r="B43" s="38" t="s">
        <v>52</v>
      </c>
      <c r="C43" s="136">
        <f>+ปี60!P21</f>
        <v>0</v>
      </c>
      <c r="D43" s="135">
        <f>+ปี60!Q21</f>
        <v>0</v>
      </c>
      <c r="E43" s="40">
        <f>+ปี60!R21</f>
        <v>414956</v>
      </c>
      <c r="F43" s="40">
        <f>+ปี60!S21</f>
        <v>0</v>
      </c>
      <c r="G43" s="40">
        <f>+ปี60!T21</f>
        <v>0</v>
      </c>
      <c r="H43" s="40">
        <f>+ปี60!U21</f>
        <v>153143.69</v>
      </c>
      <c r="I43" s="40">
        <f>+ปี60!V21</f>
        <v>5330.1</v>
      </c>
      <c r="J43" s="40">
        <f>+ปี60!W21</f>
        <v>0</v>
      </c>
      <c r="K43" s="40">
        <f>+ปี60!X21</f>
        <v>100000</v>
      </c>
      <c r="L43" s="40">
        <f>+ปี60!Y21</f>
        <v>0</v>
      </c>
      <c r="M43" s="37">
        <f>+ปี60!Z21</f>
        <v>287521</v>
      </c>
      <c r="N43" s="159">
        <f>+ปี60!AA21</f>
        <v>15993.3</v>
      </c>
      <c r="O43" s="159">
        <f>+ปี60!AB21</f>
        <v>0</v>
      </c>
      <c r="P43" s="149">
        <f t="shared" si="1"/>
        <v>15018630.669999998</v>
      </c>
      <c r="Q43" s="37">
        <f>+P43-ปี60!AC21</f>
        <v>303514.30000000075</v>
      </c>
    </row>
    <row r="44" spans="1:17" ht="12.75">
      <c r="A44" s="36" t="s">
        <v>53</v>
      </c>
      <c r="B44" s="38" t="s">
        <v>54</v>
      </c>
      <c r="C44" s="136">
        <f>+ปี60!P22</f>
        <v>43585.96</v>
      </c>
      <c r="D44" s="135">
        <f>+ปี60!Q22</f>
        <v>0</v>
      </c>
      <c r="E44" s="40">
        <f>+ปี60!R22</f>
        <v>975769</v>
      </c>
      <c r="F44" s="40">
        <f>+ปี60!S22</f>
        <v>0</v>
      </c>
      <c r="G44" s="40">
        <f>+ปี60!T22</f>
        <v>0</v>
      </c>
      <c r="H44" s="40">
        <f>+ปี60!U22</f>
        <v>697930.36</v>
      </c>
      <c r="I44" s="40">
        <f>+ปี60!V22</f>
        <v>77455.97</v>
      </c>
      <c r="J44" s="40">
        <f>+ปี60!W22</f>
        <v>0</v>
      </c>
      <c r="K44" s="40">
        <f>+ปี60!X22</f>
        <v>100000</v>
      </c>
      <c r="L44" s="40">
        <f>+ปี60!Y22</f>
        <v>6029.77</v>
      </c>
      <c r="M44" s="37">
        <f>+ปี60!Z22</f>
        <v>579060</v>
      </c>
      <c r="N44" s="159">
        <f>+ปี60!AA22</f>
        <v>62963.91</v>
      </c>
      <c r="O44" s="159">
        <f>+ปี60!AB22</f>
        <v>0</v>
      </c>
      <c r="P44" s="149">
        <f t="shared" si="1"/>
        <v>34104640.139999986</v>
      </c>
      <c r="Q44" s="37">
        <f>+P44-ปี60!AC22</f>
        <v>642023.9099999927</v>
      </c>
    </row>
    <row r="45" spans="1:17" ht="12.75">
      <c r="A45" s="36" t="s">
        <v>55</v>
      </c>
      <c r="B45" s="38" t="s">
        <v>56</v>
      </c>
      <c r="C45" s="136">
        <f>+ปี60!P23</f>
        <v>13933.67</v>
      </c>
      <c r="D45" s="135">
        <f>+ปี60!Q23</f>
        <v>0</v>
      </c>
      <c r="E45" s="40">
        <f>+ปี60!R23</f>
        <v>571715</v>
      </c>
      <c r="F45" s="40">
        <f>+ปี60!S23</f>
        <v>0</v>
      </c>
      <c r="G45" s="40">
        <f>+ปี60!T23</f>
        <v>0</v>
      </c>
      <c r="H45" s="40">
        <f>+ปี60!U23</f>
        <v>233435.27</v>
      </c>
      <c r="I45" s="40">
        <f>+ปี60!V23</f>
        <v>10911.4</v>
      </c>
      <c r="J45" s="40">
        <f>+ปี60!W23</f>
        <v>0</v>
      </c>
      <c r="K45" s="40">
        <f>+ปี60!X23</f>
        <v>100000</v>
      </c>
      <c r="L45" s="40">
        <f>+ปี60!Y23</f>
        <v>12914.14</v>
      </c>
      <c r="M45" s="37">
        <f>+ปี60!Z23</f>
        <v>370859</v>
      </c>
      <c r="N45" s="159">
        <f>+ปี60!AA23</f>
        <v>24550.73</v>
      </c>
      <c r="O45" s="159">
        <f>+ปี60!AB23</f>
        <v>0</v>
      </c>
      <c r="P45" s="149">
        <f t="shared" si="1"/>
        <v>16310470.89</v>
      </c>
      <c r="Q45" s="37">
        <f>+P45-ปี60!AC23</f>
        <v>395409.73000000045</v>
      </c>
    </row>
    <row r="46" spans="1:17" ht="12.75">
      <c r="A46" s="36" t="s">
        <v>57</v>
      </c>
      <c r="B46" s="38" t="s">
        <v>58</v>
      </c>
      <c r="C46" s="136">
        <f>+ปี60!P24</f>
        <v>30834.2</v>
      </c>
      <c r="D46" s="135">
        <f>+ปี60!Q24</f>
        <v>0</v>
      </c>
      <c r="E46" s="40">
        <f>+ปี60!R24</f>
        <v>344444</v>
      </c>
      <c r="F46" s="40">
        <f>+ปี60!S24</f>
        <v>0</v>
      </c>
      <c r="G46" s="40">
        <f>+ปี60!T24</f>
        <v>0</v>
      </c>
      <c r="H46" s="40">
        <f>+ปี60!U24</f>
        <v>533797.38</v>
      </c>
      <c r="I46" s="40">
        <f>+ปี60!V24</f>
        <v>67546.73</v>
      </c>
      <c r="J46" s="40">
        <f>+ปี60!W24</f>
        <v>0</v>
      </c>
      <c r="K46" s="40">
        <f>+ปี60!X24</f>
        <v>100000</v>
      </c>
      <c r="L46" s="40">
        <f>+ปี60!Y24</f>
        <v>0</v>
      </c>
      <c r="M46" s="37">
        <f>+ปี60!Z24</f>
        <v>308975</v>
      </c>
      <c r="N46" s="159">
        <f>+ปี60!AA24</f>
        <v>38644.81</v>
      </c>
      <c r="O46" s="159">
        <f>+ปี60!AB24</f>
        <v>0</v>
      </c>
      <c r="P46" s="149">
        <f t="shared" si="1"/>
        <v>13746810.93</v>
      </c>
      <c r="Q46" s="37">
        <f>+P46-ปี60!AC24</f>
        <v>347619.8100000005</v>
      </c>
    </row>
    <row r="47" spans="1:17" ht="12.75">
      <c r="A47" s="172" t="s">
        <v>15</v>
      </c>
      <c r="B47" s="172"/>
      <c r="C47" s="41">
        <f aca="true" t="shared" si="2" ref="C47:P47">SUM(C31:C46)</f>
        <v>6331875.13</v>
      </c>
      <c r="D47" s="41">
        <f t="shared" si="2"/>
        <v>17370189</v>
      </c>
      <c r="E47" s="41">
        <f t="shared" si="2"/>
        <v>14417344</v>
      </c>
      <c r="F47" s="41">
        <f t="shared" si="2"/>
        <v>0</v>
      </c>
      <c r="G47" s="41">
        <f t="shared" si="2"/>
        <v>0</v>
      </c>
      <c r="H47" s="41">
        <f t="shared" si="2"/>
        <v>20487746.3</v>
      </c>
      <c r="I47" s="41">
        <f t="shared" si="2"/>
        <v>7297060.680000001</v>
      </c>
      <c r="J47" s="41">
        <f t="shared" si="2"/>
        <v>0</v>
      </c>
      <c r="K47" s="41">
        <f t="shared" si="2"/>
        <v>1600000</v>
      </c>
      <c r="L47" s="41">
        <f t="shared" si="2"/>
        <v>900328.2100000002</v>
      </c>
      <c r="M47" s="41">
        <f t="shared" si="2"/>
        <v>31653978</v>
      </c>
      <c r="N47" s="41">
        <f t="shared" si="2"/>
        <v>3269413.62</v>
      </c>
      <c r="O47" s="41">
        <f t="shared" si="2"/>
        <v>1659550</v>
      </c>
      <c r="P47" s="41">
        <f t="shared" si="2"/>
        <v>811997061.1599998</v>
      </c>
      <c r="Q47" s="37">
        <f>+P47-ปี60!AC25</f>
        <v>36582941.620000124</v>
      </c>
    </row>
    <row r="48" ht="12.75">
      <c r="J48" s="37"/>
    </row>
    <row r="49" spans="3:15" ht="12.75">
      <c r="C49" s="37">
        <f>+N25-ปี60!O25</f>
        <v>0</v>
      </c>
      <c r="D49" s="37">
        <f>+C47-ปี60!P25</f>
        <v>0</v>
      </c>
      <c r="E49" s="37">
        <f>+D47-ปี60!Q25</f>
        <v>0</v>
      </c>
      <c r="F49" s="37">
        <f>+E47-ปี60!R25</f>
        <v>0</v>
      </c>
      <c r="G49" s="37">
        <f>+F47-ปี60!S25</f>
        <v>0</v>
      </c>
      <c r="H49" s="37">
        <f>+G47-ปี60!T25</f>
        <v>0</v>
      </c>
      <c r="I49" s="37">
        <f>+H47-ปี60!U25</f>
        <v>0</v>
      </c>
      <c r="J49" s="37">
        <f>+I47-ปี60!V25</f>
        <v>0</v>
      </c>
      <c r="K49" s="37">
        <f>+J47-ปี60!W25</f>
        <v>0</v>
      </c>
      <c r="L49" s="37">
        <f>+K47-ปี60!X25</f>
        <v>0</v>
      </c>
      <c r="M49" s="37">
        <f>+L47-ปี60!Y25</f>
        <v>0</v>
      </c>
      <c r="N49" s="37"/>
      <c r="O49" s="37"/>
    </row>
    <row r="50" ht="12.75">
      <c r="L50" s="37">
        <f>+P47-ปี60!AC25</f>
        <v>36582941.620000124</v>
      </c>
    </row>
  </sheetData>
  <sheetProtection/>
  <mergeCells count="13">
    <mergeCell ref="A25:B25"/>
    <mergeCell ref="B28:B30"/>
    <mergeCell ref="A28:A30"/>
    <mergeCell ref="A47:B47"/>
    <mergeCell ref="M28:O28"/>
    <mergeCell ref="A1:J1"/>
    <mergeCell ref="A2:J2"/>
    <mergeCell ref="A3:J3"/>
    <mergeCell ref="A4:J4"/>
    <mergeCell ref="A5:J5"/>
    <mergeCell ref="A6:A8"/>
    <mergeCell ref="B6:B8"/>
    <mergeCell ref="C6:H6"/>
  </mergeCells>
  <printOptions/>
  <pageMargins left="0.35" right="0.15748031496062992" top="0.31496062992125984" bottom="0.15748031496062992" header="0.5118110236220472" footer="0.5118110236220472"/>
  <pageSetup fitToHeight="1" fitToWidth="1"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BP19"/>
  <sheetViews>
    <sheetView zoomScalePageLayoutView="0" workbookViewId="0" topLeftCell="B1">
      <pane xSplit="1" ySplit="1" topLeftCell="C2" activePane="bottomRight" state="frozen"/>
      <selection pane="topLeft" activeCell="B1" sqref="B1"/>
      <selection pane="topRight" activeCell="C1" sqref="C1"/>
      <selection pane="bottomLeft" activeCell="B2" sqref="B2"/>
      <selection pane="bottomRight" activeCell="F27" sqref="F27"/>
    </sheetView>
  </sheetViews>
  <sheetFormatPr defaultColWidth="9.140625" defaultRowHeight="12.75"/>
  <cols>
    <col min="1" max="1" width="9.28125" style="77" bestFit="1" customWidth="1"/>
    <col min="2" max="2" width="24.421875" style="77" customWidth="1"/>
    <col min="3" max="3" width="14.00390625" style="77" bestFit="1" customWidth="1"/>
    <col min="4" max="5" width="13.8515625" style="77" bestFit="1" customWidth="1"/>
    <col min="6" max="6" width="14.00390625" style="77" bestFit="1" customWidth="1"/>
    <col min="7" max="8" width="13.8515625" style="77" customWidth="1"/>
    <col min="9" max="9" width="14.00390625" style="77" bestFit="1" customWidth="1"/>
    <col min="10" max="10" width="13.8515625" style="77" bestFit="1" customWidth="1"/>
    <col min="11" max="11" width="14.00390625" style="77" customWidth="1"/>
    <col min="12" max="12" width="14.00390625" style="77" bestFit="1" customWidth="1"/>
    <col min="13" max="13" width="13.8515625" style="77" bestFit="1" customWidth="1"/>
    <col min="14" max="14" width="12.8515625" style="77" customWidth="1"/>
    <col min="15" max="15" width="14.00390625" style="77" bestFit="1" customWidth="1"/>
    <col min="16" max="17" width="12.8515625" style="77" customWidth="1"/>
    <col min="18" max="18" width="12.8515625" style="77" bestFit="1" customWidth="1"/>
    <col min="19" max="20" width="11.8515625" style="77" customWidth="1"/>
    <col min="21" max="21" width="8.8515625" style="77" bestFit="1" customWidth="1"/>
    <col min="22" max="23" width="8.8515625" style="77" customWidth="1"/>
    <col min="24" max="25" width="11.7109375" style="77" bestFit="1" customWidth="1"/>
    <col min="26" max="26" width="10.140625" style="77" customWidth="1"/>
    <col min="27" max="27" width="11.7109375" style="77" bestFit="1" customWidth="1"/>
    <col min="28" max="29" width="12.7109375" style="77" bestFit="1" customWidth="1"/>
    <col min="30" max="30" width="10.7109375" style="77" bestFit="1" customWidth="1"/>
    <col min="31" max="32" width="11.7109375" style="77" bestFit="1" customWidth="1"/>
    <col min="33" max="33" width="11.8515625" style="77" bestFit="1" customWidth="1"/>
    <col min="34" max="38" width="11.7109375" style="77" customWidth="1"/>
    <col min="39" max="39" width="14.00390625" style="77" bestFit="1" customWidth="1"/>
    <col min="40" max="44" width="12.8515625" style="77" customWidth="1"/>
    <col min="45" max="45" width="12.8515625" style="77" bestFit="1" customWidth="1"/>
    <col min="46" max="46" width="12.7109375" style="77" bestFit="1" customWidth="1"/>
    <col min="47" max="47" width="11.8515625" style="77" customWidth="1"/>
    <col min="48" max="48" width="11.7109375" style="77" bestFit="1" customWidth="1"/>
    <col min="49" max="49" width="12.7109375" style="77" bestFit="1" customWidth="1"/>
    <col min="50" max="50" width="11.7109375" style="77" customWidth="1"/>
    <col min="51" max="51" width="12.8515625" style="77" bestFit="1" customWidth="1"/>
    <col min="52" max="52" width="12.7109375" style="77" bestFit="1" customWidth="1"/>
    <col min="53" max="53" width="11.8515625" style="77" customWidth="1"/>
    <col min="54" max="54" width="14.00390625" style="77" bestFit="1" customWidth="1"/>
    <col min="55" max="56" width="12.8515625" style="77" customWidth="1"/>
    <col min="57" max="57" width="12.8515625" style="77" bestFit="1" customWidth="1"/>
    <col min="58" max="59" width="11.8515625" style="77" customWidth="1"/>
    <col min="60" max="60" width="8.140625" style="77" bestFit="1" customWidth="1"/>
    <col min="61" max="62" width="8.140625" style="77" customWidth="1"/>
    <col min="63" max="63" width="10.140625" style="77" bestFit="1" customWidth="1"/>
    <col min="64" max="64" width="11.7109375" style="77" bestFit="1" customWidth="1"/>
    <col min="65" max="65" width="10.140625" style="77" customWidth="1"/>
    <col min="66" max="66" width="16.57421875" style="77" bestFit="1" customWidth="1"/>
    <col min="67" max="68" width="15.421875" style="77" customWidth="1"/>
    <col min="69" max="16384" width="9.140625" style="77" customWidth="1"/>
  </cols>
  <sheetData>
    <row r="1" spans="1:68" ht="78.75" customHeight="1">
      <c r="A1" s="74"/>
      <c r="B1" s="75" t="s">
        <v>125</v>
      </c>
      <c r="C1" s="218" t="s">
        <v>16</v>
      </c>
      <c r="D1" s="219"/>
      <c r="E1" s="220"/>
      <c r="F1" s="218" t="s">
        <v>17</v>
      </c>
      <c r="G1" s="219"/>
      <c r="H1" s="220"/>
      <c r="I1" s="218" t="s">
        <v>18</v>
      </c>
      <c r="J1" s="219"/>
      <c r="K1" s="220"/>
      <c r="L1" s="218" t="s">
        <v>19</v>
      </c>
      <c r="M1" s="219"/>
      <c r="N1" s="220"/>
      <c r="O1" s="218" t="s">
        <v>20</v>
      </c>
      <c r="P1" s="219"/>
      <c r="Q1" s="220"/>
      <c r="R1" s="218" t="s">
        <v>60</v>
      </c>
      <c r="S1" s="219"/>
      <c r="T1" s="220"/>
      <c r="U1" s="218" t="s">
        <v>61</v>
      </c>
      <c r="V1" s="219"/>
      <c r="W1" s="220"/>
      <c r="X1" s="218" t="s">
        <v>21</v>
      </c>
      <c r="Y1" s="219"/>
      <c r="Z1" s="220"/>
      <c r="AA1" s="218" t="s">
        <v>127</v>
      </c>
      <c r="AB1" s="219"/>
      <c r="AC1" s="220"/>
      <c r="AD1" s="218" t="s">
        <v>19</v>
      </c>
      <c r="AE1" s="219"/>
      <c r="AF1" s="220"/>
      <c r="AG1" s="218" t="s">
        <v>7</v>
      </c>
      <c r="AH1" s="219"/>
      <c r="AI1" s="220"/>
      <c r="AJ1" s="218" t="s">
        <v>562</v>
      </c>
      <c r="AK1" s="219"/>
      <c r="AL1" s="220"/>
      <c r="AM1" s="196" t="s">
        <v>563</v>
      </c>
      <c r="AN1" s="224"/>
      <c r="AO1" s="197"/>
      <c r="AP1" s="218" t="s">
        <v>8</v>
      </c>
      <c r="AQ1" s="219"/>
      <c r="AR1" s="220"/>
      <c r="AS1" s="218" t="s">
        <v>22</v>
      </c>
      <c r="AT1" s="219"/>
      <c r="AU1" s="220"/>
      <c r="AV1" s="218" t="s">
        <v>10</v>
      </c>
      <c r="AW1" s="219"/>
      <c r="AX1" s="220"/>
      <c r="AY1" s="218" t="s">
        <v>11</v>
      </c>
      <c r="AZ1" s="219"/>
      <c r="BA1" s="220"/>
      <c r="BB1" s="218" t="s">
        <v>12</v>
      </c>
      <c r="BC1" s="219"/>
      <c r="BD1" s="220"/>
      <c r="BE1" s="218" t="s">
        <v>23</v>
      </c>
      <c r="BF1" s="219"/>
      <c r="BG1" s="220"/>
      <c r="BH1" s="218" t="s">
        <v>24</v>
      </c>
      <c r="BI1" s="219"/>
      <c r="BJ1" s="220"/>
      <c r="BK1" s="218" t="s">
        <v>25</v>
      </c>
      <c r="BL1" s="219"/>
      <c r="BM1" s="220"/>
      <c r="BN1" s="221" t="s">
        <v>15</v>
      </c>
      <c r="BO1" s="222"/>
      <c r="BP1" s="223"/>
    </row>
    <row r="2" spans="1:68" ht="11.25">
      <c r="A2" s="107"/>
      <c r="B2" s="108"/>
      <c r="C2" s="109">
        <v>58</v>
      </c>
      <c r="D2" s="109">
        <v>59</v>
      </c>
      <c r="E2" s="109">
        <v>60</v>
      </c>
      <c r="F2" s="109">
        <v>58</v>
      </c>
      <c r="G2" s="109">
        <v>59</v>
      </c>
      <c r="H2" s="109">
        <v>60</v>
      </c>
      <c r="I2" s="109">
        <v>58</v>
      </c>
      <c r="J2" s="109">
        <v>59</v>
      </c>
      <c r="K2" s="109">
        <v>60</v>
      </c>
      <c r="L2" s="109">
        <v>58</v>
      </c>
      <c r="M2" s="109">
        <v>59</v>
      </c>
      <c r="N2" s="109">
        <v>60</v>
      </c>
      <c r="O2" s="109">
        <v>58</v>
      </c>
      <c r="P2" s="109">
        <v>59</v>
      </c>
      <c r="Q2" s="109">
        <v>60</v>
      </c>
      <c r="R2" s="109">
        <v>58</v>
      </c>
      <c r="S2" s="109">
        <v>59</v>
      </c>
      <c r="T2" s="109">
        <v>60</v>
      </c>
      <c r="U2" s="109">
        <v>58</v>
      </c>
      <c r="V2" s="109">
        <v>59</v>
      </c>
      <c r="W2" s="109">
        <v>60</v>
      </c>
      <c r="X2" s="109">
        <v>58</v>
      </c>
      <c r="Y2" s="109">
        <v>59</v>
      </c>
      <c r="Z2" s="109">
        <v>60</v>
      </c>
      <c r="AA2" s="109">
        <v>58</v>
      </c>
      <c r="AB2" s="109">
        <v>59</v>
      </c>
      <c r="AC2" s="109">
        <v>60</v>
      </c>
      <c r="AD2" s="109">
        <v>58</v>
      </c>
      <c r="AE2" s="109">
        <v>59</v>
      </c>
      <c r="AF2" s="109">
        <v>60</v>
      </c>
      <c r="AG2" s="109">
        <v>58</v>
      </c>
      <c r="AH2" s="109">
        <v>59</v>
      </c>
      <c r="AI2" s="109">
        <v>60</v>
      </c>
      <c r="AJ2" s="109">
        <v>58</v>
      </c>
      <c r="AK2" s="109">
        <v>59</v>
      </c>
      <c r="AL2" s="109">
        <v>60</v>
      </c>
      <c r="AM2" s="109">
        <v>58</v>
      </c>
      <c r="AN2" s="109">
        <v>59</v>
      </c>
      <c r="AO2" s="109">
        <v>60</v>
      </c>
      <c r="AP2" s="109">
        <v>58</v>
      </c>
      <c r="AQ2" s="109">
        <v>59</v>
      </c>
      <c r="AR2" s="109">
        <v>60</v>
      </c>
      <c r="AS2" s="109">
        <v>58</v>
      </c>
      <c r="AT2" s="109">
        <v>59</v>
      </c>
      <c r="AU2" s="109">
        <v>60</v>
      </c>
      <c r="AV2" s="109">
        <v>58</v>
      </c>
      <c r="AW2" s="109">
        <v>59</v>
      </c>
      <c r="AX2" s="109">
        <v>60</v>
      </c>
      <c r="AY2" s="109">
        <v>58</v>
      </c>
      <c r="AZ2" s="109">
        <v>59</v>
      </c>
      <c r="BA2" s="109">
        <v>60</v>
      </c>
      <c r="BB2" s="109">
        <v>58</v>
      </c>
      <c r="BC2" s="109">
        <v>59</v>
      </c>
      <c r="BD2" s="109">
        <v>60</v>
      </c>
      <c r="BE2" s="109">
        <v>58</v>
      </c>
      <c r="BF2" s="109">
        <v>59</v>
      </c>
      <c r="BG2" s="109">
        <v>60</v>
      </c>
      <c r="BH2" s="109">
        <v>58</v>
      </c>
      <c r="BI2" s="109">
        <v>59</v>
      </c>
      <c r="BJ2" s="109">
        <v>60</v>
      </c>
      <c r="BK2" s="109">
        <v>58</v>
      </c>
      <c r="BL2" s="109">
        <v>59</v>
      </c>
      <c r="BM2" s="109">
        <v>60</v>
      </c>
      <c r="BN2" s="109">
        <v>58</v>
      </c>
      <c r="BO2" s="109">
        <v>59</v>
      </c>
      <c r="BP2" s="109">
        <v>60</v>
      </c>
    </row>
    <row r="3" spans="2:68" ht="11.25">
      <c r="B3" s="110" t="s">
        <v>108</v>
      </c>
      <c r="C3" s="111">
        <v>34192239.75</v>
      </c>
      <c r="D3" s="112">
        <v>46399569.97</v>
      </c>
      <c r="E3" s="113">
        <f>+ปี60!D9</f>
        <v>36758634.2</v>
      </c>
      <c r="F3" s="113">
        <v>79793418.16</v>
      </c>
      <c r="G3" s="112">
        <v>105572885.66</v>
      </c>
      <c r="H3" s="113">
        <f>+ปี60!E9</f>
        <v>125489285.04</v>
      </c>
      <c r="I3" s="113">
        <v>37853434.8</v>
      </c>
      <c r="J3" s="112">
        <v>29421796.29</v>
      </c>
      <c r="K3" s="81">
        <f>+ปี60!F9</f>
        <v>25026182.39</v>
      </c>
      <c r="L3" s="113">
        <v>36005572.74</v>
      </c>
      <c r="M3" s="112">
        <v>75414865.5</v>
      </c>
      <c r="N3" s="81">
        <f>+ปี60!G9</f>
        <v>36447684.12</v>
      </c>
      <c r="O3" s="113">
        <v>22889133.52</v>
      </c>
      <c r="P3" s="112">
        <v>21576879.4</v>
      </c>
      <c r="Q3" s="113"/>
      <c r="R3" s="113">
        <v>783643</v>
      </c>
      <c r="S3" s="112">
        <v>1107888</v>
      </c>
      <c r="T3" s="114"/>
      <c r="U3" s="115"/>
      <c r="V3" s="115"/>
      <c r="W3" s="115"/>
      <c r="X3" s="116">
        <v>626814.32</v>
      </c>
      <c r="Y3" s="112">
        <v>928818.42</v>
      </c>
      <c r="Z3" s="126"/>
      <c r="AA3" s="127"/>
      <c r="AB3" s="112">
        <v>0</v>
      </c>
      <c r="AC3" s="127">
        <f>+ปี60!L9</f>
        <v>13315259.47</v>
      </c>
      <c r="AD3" s="127"/>
      <c r="AE3" s="112">
        <v>119339.65</v>
      </c>
      <c r="AF3" s="127">
        <f>+ปี60!M9</f>
        <v>4724721.2</v>
      </c>
      <c r="AG3" s="116">
        <v>524000</v>
      </c>
      <c r="AH3" s="112">
        <v>2937944</v>
      </c>
      <c r="AI3" s="128">
        <f>+ปี60!O9</f>
        <v>2446959</v>
      </c>
      <c r="AJ3" s="128"/>
      <c r="AK3" s="128"/>
      <c r="AL3" s="137">
        <f>+ปี60!P9</f>
        <v>5702749.1</v>
      </c>
      <c r="AM3" s="142"/>
      <c r="AN3" s="142"/>
      <c r="AO3" s="143">
        <f>+ปี60!N9</f>
        <v>1391761</v>
      </c>
      <c r="AP3" s="139">
        <v>21585574.4</v>
      </c>
      <c r="AQ3" s="112">
        <v>14575957</v>
      </c>
      <c r="AR3" s="128">
        <f>+ปี60!Q9</f>
        <v>14787757</v>
      </c>
      <c r="AS3" s="116">
        <v>2415154</v>
      </c>
      <c r="AT3" s="112">
        <v>2347535</v>
      </c>
      <c r="AU3" s="126"/>
      <c r="AV3" s="127"/>
      <c r="AW3" s="112">
        <v>0</v>
      </c>
      <c r="AX3" s="127"/>
      <c r="AY3" s="116">
        <v>9889871</v>
      </c>
      <c r="AZ3" s="112">
        <v>6880614.34</v>
      </c>
      <c r="BA3" s="128"/>
      <c r="BB3" s="116">
        <v>12412664.4</v>
      </c>
      <c r="BC3" s="112">
        <v>14003294.78</v>
      </c>
      <c r="BD3" s="128"/>
      <c r="BE3" s="116">
        <v>1717000</v>
      </c>
      <c r="BF3" s="112">
        <v>151060</v>
      </c>
      <c r="BG3" s="126"/>
      <c r="BH3" s="127"/>
      <c r="BI3" s="127"/>
      <c r="BJ3" s="127"/>
      <c r="BK3" s="127"/>
      <c r="BL3" s="112">
        <v>100000</v>
      </c>
      <c r="BM3" s="127"/>
      <c r="BN3" s="117">
        <f aca="true" t="shared" si="0" ref="BN3:BN18">+C3+F3+I3+L3+O3+R3+U3+X3+AA3+AD3+AG3+AP3+AS3+AV3+AY3+BB3+BE3+BH3+BK3</f>
        <v>260688520.09</v>
      </c>
      <c r="BO3" s="87">
        <f aca="true" t="shared" si="1" ref="BO3:BO18">+D3+G3+J3+M3+P3+S3+V3+Y3+AB3+AE3+AH3+AQ3+AT3+AW3+AZ3+BC3+BF3+BI3+BL3</f>
        <v>321538448.00999993</v>
      </c>
      <c r="BP3" s="118">
        <f aca="true" t="shared" si="2" ref="BP3:BP18">+E3+H3+K3+N3+Q3+T3+W3+Z3+AC3+AF3+AI3+AR3+AU3+AX3+BA3+BD3+BG3+BJ3+BM3+AL3</f>
        <v>264699231.51999998</v>
      </c>
    </row>
    <row r="4" spans="2:68" ht="11.25">
      <c r="B4" s="110" t="s">
        <v>110</v>
      </c>
      <c r="C4" s="111">
        <v>24234857.92</v>
      </c>
      <c r="D4" s="112">
        <v>21848994.55</v>
      </c>
      <c r="E4" s="113">
        <f>+ปี60!D10</f>
        <v>15943115.77</v>
      </c>
      <c r="F4" s="113">
        <v>20781899.79</v>
      </c>
      <c r="G4" s="112">
        <v>24802694.59</v>
      </c>
      <c r="H4" s="113">
        <f>+ปี60!E10</f>
        <v>30471548.44</v>
      </c>
      <c r="I4" s="113">
        <v>11335879.42</v>
      </c>
      <c r="J4" s="112">
        <v>8529346.09</v>
      </c>
      <c r="K4" s="81">
        <f>+ปี60!F10</f>
        <v>6209626.22</v>
      </c>
      <c r="L4" s="113">
        <v>18166484.06</v>
      </c>
      <c r="M4" s="112">
        <v>13065431.25</v>
      </c>
      <c r="N4" s="81">
        <f>+ปี60!G10</f>
        <v>9714936.83</v>
      </c>
      <c r="O4" s="113">
        <v>9173950.51</v>
      </c>
      <c r="P4" s="112">
        <v>9102633.52</v>
      </c>
      <c r="Q4" s="113"/>
      <c r="R4" s="113">
        <v>2171283</v>
      </c>
      <c r="S4" s="112">
        <v>1607398</v>
      </c>
      <c r="T4" s="114"/>
      <c r="U4" s="115"/>
      <c r="V4" s="115"/>
      <c r="W4" s="115"/>
      <c r="X4" s="116">
        <v>173416.46</v>
      </c>
      <c r="Y4" s="112">
        <v>594632.37</v>
      </c>
      <c r="Z4" s="126"/>
      <c r="AA4" s="127"/>
      <c r="AB4" s="112">
        <v>0</v>
      </c>
      <c r="AC4" s="127">
        <f>+ปี60!L10</f>
        <v>4048229.72</v>
      </c>
      <c r="AD4" s="127"/>
      <c r="AE4" s="112">
        <v>898429.3</v>
      </c>
      <c r="AF4" s="127">
        <f>+ปี60!M10</f>
        <v>845724.6</v>
      </c>
      <c r="AG4" s="116">
        <v>698680</v>
      </c>
      <c r="AH4" s="112">
        <v>1140548</v>
      </c>
      <c r="AI4" s="128">
        <f>+ปี60!O10</f>
        <v>387193</v>
      </c>
      <c r="AJ4" s="128"/>
      <c r="AK4" s="128"/>
      <c r="AL4" s="137">
        <f>+ปี60!P10</f>
        <v>224559.9</v>
      </c>
      <c r="AM4" s="142"/>
      <c r="AN4" s="142"/>
      <c r="AO4" s="143">
        <f>+ปี60!N10</f>
        <v>300550</v>
      </c>
      <c r="AP4" s="139">
        <v>4050111</v>
      </c>
      <c r="AQ4" s="112">
        <v>2634024</v>
      </c>
      <c r="AR4" s="128">
        <f>+ปี60!Q10</f>
        <v>2582432</v>
      </c>
      <c r="AS4" s="116">
        <v>1646765</v>
      </c>
      <c r="AT4" s="112">
        <v>1785015</v>
      </c>
      <c r="AU4" s="126"/>
      <c r="AV4" s="127"/>
      <c r="AW4" s="112">
        <v>0</v>
      </c>
      <c r="AX4" s="127"/>
      <c r="AY4" s="116">
        <v>4947479</v>
      </c>
      <c r="AZ4" s="112">
        <v>3439844.67</v>
      </c>
      <c r="BA4" s="128"/>
      <c r="BB4" s="116">
        <v>4071018.52</v>
      </c>
      <c r="BC4" s="112">
        <v>5256892.43</v>
      </c>
      <c r="BD4" s="128"/>
      <c r="BE4" s="116">
        <v>631000</v>
      </c>
      <c r="BF4" s="112">
        <v>60000</v>
      </c>
      <c r="BG4" s="126"/>
      <c r="BH4" s="127"/>
      <c r="BI4" s="127"/>
      <c r="BJ4" s="127"/>
      <c r="BK4" s="127"/>
      <c r="BL4" s="112">
        <v>100000</v>
      </c>
      <c r="BM4" s="127"/>
      <c r="BN4" s="117">
        <f t="shared" si="0"/>
        <v>102082824.67999999</v>
      </c>
      <c r="BO4" s="87">
        <f t="shared" si="1"/>
        <v>94865883.77000001</v>
      </c>
      <c r="BP4" s="118">
        <f t="shared" si="2"/>
        <v>70427366.48</v>
      </c>
    </row>
    <row r="5" spans="2:68" ht="11.25">
      <c r="B5" s="110" t="s">
        <v>111</v>
      </c>
      <c r="C5" s="111">
        <v>8558611.96</v>
      </c>
      <c r="D5" s="112">
        <v>11212588.71</v>
      </c>
      <c r="E5" s="113">
        <f>+ปี60!D11</f>
        <v>11196179.02</v>
      </c>
      <c r="F5" s="113">
        <v>5258467.67</v>
      </c>
      <c r="G5" s="112">
        <v>4812090.49</v>
      </c>
      <c r="H5" s="113">
        <f>+ปี60!E11</f>
        <v>4089075.18</v>
      </c>
      <c r="I5" s="113">
        <v>6516648.22</v>
      </c>
      <c r="J5" s="112">
        <v>6725671.34</v>
      </c>
      <c r="K5" s="81">
        <f>+ปี60!F11</f>
        <v>5544295.82</v>
      </c>
      <c r="L5" s="113">
        <v>1424620.06</v>
      </c>
      <c r="M5" s="112">
        <v>961973.36</v>
      </c>
      <c r="N5" s="81">
        <f>+ปี60!G11</f>
        <v>537149.33</v>
      </c>
      <c r="O5" s="113">
        <v>2267134.11</v>
      </c>
      <c r="P5" s="112">
        <v>3974493.33</v>
      </c>
      <c r="Q5" s="113"/>
      <c r="R5" s="113">
        <v>1061394</v>
      </c>
      <c r="S5" s="112">
        <v>736278</v>
      </c>
      <c r="T5" s="114"/>
      <c r="U5" s="115"/>
      <c r="V5" s="115"/>
      <c r="W5" s="115"/>
      <c r="X5" s="116">
        <v>359039.24</v>
      </c>
      <c r="Y5" s="112">
        <v>583232.61</v>
      </c>
      <c r="Z5" s="126"/>
      <c r="AA5" s="127"/>
      <c r="AB5" s="112">
        <v>0</v>
      </c>
      <c r="AC5" s="127">
        <f>+ปี60!L11</f>
        <v>0</v>
      </c>
      <c r="AD5" s="127"/>
      <c r="AE5" s="112">
        <v>89506.68</v>
      </c>
      <c r="AF5" s="127">
        <f>+ปี60!M11</f>
        <v>80247.85</v>
      </c>
      <c r="AG5" s="116">
        <v>31000</v>
      </c>
      <c r="AH5" s="112">
        <v>36446</v>
      </c>
      <c r="AI5" s="128">
        <f>+ปี60!O11</f>
        <v>67383.7</v>
      </c>
      <c r="AJ5" s="128"/>
      <c r="AK5" s="128"/>
      <c r="AL5" s="137">
        <f>+ปี60!P11</f>
        <v>57579.58</v>
      </c>
      <c r="AM5" s="142"/>
      <c r="AN5" s="142"/>
      <c r="AO5" s="143">
        <f>+ปี60!N11</f>
        <v>0</v>
      </c>
      <c r="AP5" s="139">
        <v>20155.2</v>
      </c>
      <c r="AQ5" s="112">
        <v>0</v>
      </c>
      <c r="AR5" s="128">
        <f>+ปี60!Q11</f>
        <v>0</v>
      </c>
      <c r="AS5" s="116">
        <v>1189948</v>
      </c>
      <c r="AT5" s="112">
        <v>1187889</v>
      </c>
      <c r="AU5" s="126"/>
      <c r="AV5" s="127"/>
      <c r="AW5" s="112">
        <v>1500000</v>
      </c>
      <c r="AX5" s="127"/>
      <c r="AY5" s="116">
        <v>2053193</v>
      </c>
      <c r="AZ5" s="112">
        <v>2922734.52</v>
      </c>
      <c r="BA5" s="128"/>
      <c r="BB5" s="116">
        <v>951819.02</v>
      </c>
      <c r="BC5" s="112">
        <v>898073.31</v>
      </c>
      <c r="BD5" s="128"/>
      <c r="BE5" s="116">
        <v>67330.91</v>
      </c>
      <c r="BF5" s="112">
        <v>371.38</v>
      </c>
      <c r="BG5" s="126"/>
      <c r="BH5" s="127"/>
      <c r="BI5" s="127"/>
      <c r="BJ5" s="127"/>
      <c r="BK5" s="127"/>
      <c r="BL5" s="112">
        <v>100000</v>
      </c>
      <c r="BM5" s="127"/>
      <c r="BN5" s="117">
        <f t="shared" si="0"/>
        <v>29759361.389999997</v>
      </c>
      <c r="BO5" s="87">
        <f t="shared" si="1"/>
        <v>35741348.730000004</v>
      </c>
      <c r="BP5" s="118">
        <f t="shared" si="2"/>
        <v>21571910.479999997</v>
      </c>
    </row>
    <row r="6" spans="2:68" ht="11.25">
      <c r="B6" s="110" t="s">
        <v>112</v>
      </c>
      <c r="C6" s="111">
        <v>8931656.89</v>
      </c>
      <c r="D6" s="112">
        <v>10623220.81</v>
      </c>
      <c r="E6" s="113">
        <f>+ปี60!D12</f>
        <v>11555503.85</v>
      </c>
      <c r="F6" s="113">
        <v>3805783.23</v>
      </c>
      <c r="G6" s="112">
        <v>4260366.3</v>
      </c>
      <c r="H6" s="113">
        <f>+ปี60!E12</f>
        <v>4945600.39</v>
      </c>
      <c r="I6" s="113">
        <v>5368345.41</v>
      </c>
      <c r="J6" s="112">
        <v>4981395.48</v>
      </c>
      <c r="K6" s="81">
        <f>+ปี60!F12</f>
        <v>4108662.9</v>
      </c>
      <c r="L6" s="113">
        <v>1398977.26</v>
      </c>
      <c r="M6" s="112">
        <v>841368.52</v>
      </c>
      <c r="N6" s="81">
        <f>+ปี60!G12</f>
        <v>678178.63</v>
      </c>
      <c r="O6" s="113">
        <v>1948373.18</v>
      </c>
      <c r="P6" s="112">
        <v>2248098.39</v>
      </c>
      <c r="Q6" s="113"/>
      <c r="R6" s="113">
        <v>242640</v>
      </c>
      <c r="S6" s="112">
        <v>186842</v>
      </c>
      <c r="T6" s="114"/>
      <c r="U6" s="115"/>
      <c r="V6" s="115"/>
      <c r="W6" s="115"/>
      <c r="X6" s="116">
        <v>273526.68</v>
      </c>
      <c r="Y6" s="112">
        <v>335482.32</v>
      </c>
      <c r="Z6" s="126"/>
      <c r="AA6" s="127"/>
      <c r="AB6" s="112">
        <v>0</v>
      </c>
      <c r="AC6" s="127">
        <f>+ปี60!L12</f>
        <v>0</v>
      </c>
      <c r="AD6" s="127"/>
      <c r="AE6" s="112">
        <v>79943.09</v>
      </c>
      <c r="AF6" s="127">
        <f>+ปี60!M12</f>
        <v>79659.44</v>
      </c>
      <c r="AG6" s="116">
        <v>85147</v>
      </c>
      <c r="AH6" s="112">
        <v>25309</v>
      </c>
      <c r="AI6" s="128">
        <f>+ปี60!O12</f>
        <v>49904.54</v>
      </c>
      <c r="AJ6" s="128"/>
      <c r="AK6" s="128"/>
      <c r="AL6" s="137">
        <f>+ปี60!P12</f>
        <v>500</v>
      </c>
      <c r="AM6" s="142"/>
      <c r="AN6" s="142"/>
      <c r="AO6" s="143">
        <f>+ปี60!N12</f>
        <v>0</v>
      </c>
      <c r="AP6" s="139">
        <v>0</v>
      </c>
      <c r="AQ6" s="112">
        <v>0</v>
      </c>
      <c r="AR6" s="128">
        <f>+ปี60!Q12</f>
        <v>0</v>
      </c>
      <c r="AS6" s="116">
        <v>814856</v>
      </c>
      <c r="AT6" s="112">
        <v>951592</v>
      </c>
      <c r="AU6" s="126"/>
      <c r="AV6" s="127"/>
      <c r="AW6" s="112">
        <v>1500000</v>
      </c>
      <c r="AX6" s="127"/>
      <c r="AY6" s="116">
        <v>1614651</v>
      </c>
      <c r="AZ6" s="112">
        <v>2089024.7</v>
      </c>
      <c r="BA6" s="128"/>
      <c r="BB6" s="116">
        <v>472427.34</v>
      </c>
      <c r="BC6" s="112">
        <v>447333.71</v>
      </c>
      <c r="BD6" s="128"/>
      <c r="BE6" s="116">
        <v>0</v>
      </c>
      <c r="BF6" s="112">
        <v>0</v>
      </c>
      <c r="BG6" s="126"/>
      <c r="BH6" s="127"/>
      <c r="BI6" s="127"/>
      <c r="BJ6" s="127"/>
      <c r="BK6" s="127"/>
      <c r="BL6" s="112">
        <v>100000</v>
      </c>
      <c r="BM6" s="127"/>
      <c r="BN6" s="117">
        <f t="shared" si="0"/>
        <v>24956383.990000002</v>
      </c>
      <c r="BO6" s="87">
        <f t="shared" si="1"/>
        <v>28669976.32</v>
      </c>
      <c r="BP6" s="118">
        <f t="shared" si="2"/>
        <v>21418009.749999996</v>
      </c>
    </row>
    <row r="7" spans="2:68" ht="11.25">
      <c r="B7" s="110" t="s">
        <v>113</v>
      </c>
      <c r="C7" s="111">
        <v>8769238.54</v>
      </c>
      <c r="D7" s="112">
        <v>4113692.79</v>
      </c>
      <c r="E7" s="113">
        <f>+ปี60!D13</f>
        <v>10059590.56</v>
      </c>
      <c r="F7" s="113">
        <v>2524386.34</v>
      </c>
      <c r="G7" s="112">
        <v>2760721.72</v>
      </c>
      <c r="H7" s="113">
        <f>+ปี60!E13</f>
        <v>5171626.76</v>
      </c>
      <c r="I7" s="113">
        <v>4418233.61</v>
      </c>
      <c r="J7" s="112">
        <v>6647609.74</v>
      </c>
      <c r="K7" s="81">
        <f>+ปี60!F13</f>
        <v>5824883.82</v>
      </c>
      <c r="L7" s="113">
        <v>783399.29</v>
      </c>
      <c r="M7" s="112">
        <v>546133.03</v>
      </c>
      <c r="N7" s="81">
        <f>+ปี60!G13</f>
        <v>583467</v>
      </c>
      <c r="O7" s="113">
        <v>1508918.59</v>
      </c>
      <c r="P7" s="112">
        <v>1735441.32</v>
      </c>
      <c r="Q7" s="113"/>
      <c r="R7" s="113">
        <v>814669</v>
      </c>
      <c r="S7" s="112">
        <v>568220</v>
      </c>
      <c r="T7" s="114"/>
      <c r="U7" s="115"/>
      <c r="V7" s="115"/>
      <c r="W7" s="115"/>
      <c r="X7" s="116">
        <v>154010.23</v>
      </c>
      <c r="Y7" s="112">
        <v>750633.4</v>
      </c>
      <c r="Z7" s="126"/>
      <c r="AA7" s="127"/>
      <c r="AB7" s="112">
        <v>0</v>
      </c>
      <c r="AC7" s="127">
        <f>+ปี60!L13</f>
        <v>0</v>
      </c>
      <c r="AD7" s="127"/>
      <c r="AE7" s="112">
        <v>44015</v>
      </c>
      <c r="AF7" s="127">
        <f>+ปี60!M13</f>
        <v>24521.8</v>
      </c>
      <c r="AG7" s="116">
        <v>101400</v>
      </c>
      <c r="AH7" s="112">
        <v>88518</v>
      </c>
      <c r="AI7" s="128">
        <f>+ปี60!O13</f>
        <v>98005.7</v>
      </c>
      <c r="AJ7" s="128"/>
      <c r="AK7" s="128"/>
      <c r="AL7" s="137">
        <f>+ปี60!P13</f>
        <v>24223.2</v>
      </c>
      <c r="AM7" s="142"/>
      <c r="AN7" s="142"/>
      <c r="AO7" s="143">
        <f>+ปี60!N13</f>
        <v>0</v>
      </c>
      <c r="AP7" s="139">
        <v>0</v>
      </c>
      <c r="AQ7" s="112">
        <v>0</v>
      </c>
      <c r="AR7" s="128">
        <f>+ปี60!Q13</f>
        <v>0</v>
      </c>
      <c r="AS7" s="116">
        <v>751801</v>
      </c>
      <c r="AT7" s="112">
        <v>793344</v>
      </c>
      <c r="AU7" s="126"/>
      <c r="AV7" s="127"/>
      <c r="AW7" s="112">
        <v>2500000</v>
      </c>
      <c r="AX7" s="127"/>
      <c r="AY7" s="116">
        <v>2125540</v>
      </c>
      <c r="AZ7" s="112">
        <v>3383438.27</v>
      </c>
      <c r="BA7" s="128"/>
      <c r="BB7" s="116">
        <v>394043.37</v>
      </c>
      <c r="BC7" s="112">
        <v>316721.67</v>
      </c>
      <c r="BD7" s="128"/>
      <c r="BE7" s="116">
        <v>0</v>
      </c>
      <c r="BF7" s="112">
        <v>0</v>
      </c>
      <c r="BG7" s="126"/>
      <c r="BH7" s="127"/>
      <c r="BI7" s="127"/>
      <c r="BJ7" s="127"/>
      <c r="BK7" s="127"/>
      <c r="BL7" s="112">
        <v>100000</v>
      </c>
      <c r="BM7" s="127"/>
      <c r="BN7" s="117">
        <f t="shared" si="0"/>
        <v>22345639.97</v>
      </c>
      <c r="BO7" s="87">
        <f t="shared" si="1"/>
        <v>24348488.94</v>
      </c>
      <c r="BP7" s="118">
        <f t="shared" si="2"/>
        <v>21786318.84</v>
      </c>
    </row>
    <row r="8" spans="2:68" ht="11.25">
      <c r="B8" s="110" t="s">
        <v>114</v>
      </c>
      <c r="C8" s="111">
        <v>7562455.33</v>
      </c>
      <c r="D8" s="112">
        <v>7125342.89</v>
      </c>
      <c r="E8" s="113">
        <f>+ปี60!D14</f>
        <v>7045105.72</v>
      </c>
      <c r="F8" s="113">
        <v>1633008.33</v>
      </c>
      <c r="G8" s="112">
        <v>2205320.21</v>
      </c>
      <c r="H8" s="113">
        <f>+ปี60!E14</f>
        <v>1433877.09</v>
      </c>
      <c r="I8" s="113">
        <v>3600718.11</v>
      </c>
      <c r="J8" s="112">
        <v>5019608.05</v>
      </c>
      <c r="K8" s="81">
        <f>+ปี60!F14</f>
        <v>3464078.34</v>
      </c>
      <c r="L8" s="113">
        <v>994280.67</v>
      </c>
      <c r="M8" s="112">
        <v>471016.2</v>
      </c>
      <c r="N8" s="81">
        <f>+ปี60!G14</f>
        <v>311714.05</v>
      </c>
      <c r="O8" s="113">
        <v>1328710.11</v>
      </c>
      <c r="P8" s="112">
        <v>1476568.49</v>
      </c>
      <c r="Q8" s="113"/>
      <c r="R8" s="113">
        <v>415103</v>
      </c>
      <c r="S8" s="112">
        <v>290239</v>
      </c>
      <c r="T8" s="114"/>
      <c r="U8" s="115"/>
      <c r="V8" s="115"/>
      <c r="W8" s="115"/>
      <c r="X8" s="116">
        <v>134455.24</v>
      </c>
      <c r="Y8" s="112">
        <v>527019.33</v>
      </c>
      <c r="Z8" s="126"/>
      <c r="AA8" s="127"/>
      <c r="AB8" s="112">
        <v>2000000</v>
      </c>
      <c r="AC8" s="127">
        <f>+ปี60!L14</f>
        <v>2500000</v>
      </c>
      <c r="AD8" s="127"/>
      <c r="AE8" s="112">
        <v>29750.95</v>
      </c>
      <c r="AF8" s="127">
        <f>+ปี60!M14</f>
        <v>33645.47</v>
      </c>
      <c r="AG8" s="116">
        <v>4000</v>
      </c>
      <c r="AH8" s="112">
        <v>10436</v>
      </c>
      <c r="AI8" s="128">
        <f>+ปี60!O14</f>
        <v>8616</v>
      </c>
      <c r="AJ8" s="128"/>
      <c r="AK8" s="128"/>
      <c r="AL8" s="137">
        <f>+ปี60!P14</f>
        <v>6989.58</v>
      </c>
      <c r="AM8" s="142"/>
      <c r="AN8" s="142"/>
      <c r="AO8" s="143">
        <f>+ปี60!N14</f>
        <v>0</v>
      </c>
      <c r="AP8" s="139">
        <v>0</v>
      </c>
      <c r="AQ8" s="112">
        <v>0</v>
      </c>
      <c r="AR8" s="128">
        <f>+ปี60!Q14</f>
        <v>0</v>
      </c>
      <c r="AS8" s="116">
        <v>827706</v>
      </c>
      <c r="AT8" s="112">
        <v>722854</v>
      </c>
      <c r="AU8" s="126"/>
      <c r="AV8" s="127"/>
      <c r="AW8" s="112">
        <v>2500000</v>
      </c>
      <c r="AX8" s="127"/>
      <c r="AY8" s="116">
        <v>1579237</v>
      </c>
      <c r="AZ8" s="112">
        <v>3127057.46</v>
      </c>
      <c r="BA8" s="128"/>
      <c r="BB8" s="116">
        <v>258672.57</v>
      </c>
      <c r="BC8" s="112">
        <v>397886.04</v>
      </c>
      <c r="BD8" s="128"/>
      <c r="BE8" s="116">
        <v>0</v>
      </c>
      <c r="BF8" s="112">
        <v>0</v>
      </c>
      <c r="BG8" s="126"/>
      <c r="BH8" s="127"/>
      <c r="BI8" s="127"/>
      <c r="BJ8" s="127"/>
      <c r="BK8" s="127"/>
      <c r="BL8" s="112">
        <v>100000</v>
      </c>
      <c r="BM8" s="127"/>
      <c r="BN8" s="117">
        <f t="shared" si="0"/>
        <v>18338346.36</v>
      </c>
      <c r="BO8" s="87">
        <f t="shared" si="1"/>
        <v>26003098.619999997</v>
      </c>
      <c r="BP8" s="118">
        <f t="shared" si="2"/>
        <v>14804026.250000002</v>
      </c>
    </row>
    <row r="9" spans="2:68" ht="11.25">
      <c r="B9" s="110" t="s">
        <v>115</v>
      </c>
      <c r="C9" s="111">
        <v>19606707.07</v>
      </c>
      <c r="D9" s="112">
        <v>25541003.83</v>
      </c>
      <c r="E9" s="113">
        <f>+ปี60!D15</f>
        <v>21579252.12</v>
      </c>
      <c r="F9" s="113">
        <v>9052977.2</v>
      </c>
      <c r="G9" s="112">
        <v>8053979.38</v>
      </c>
      <c r="H9" s="113">
        <f>+ปี60!E15</f>
        <v>8996973.73</v>
      </c>
      <c r="I9" s="113">
        <v>13745840.26</v>
      </c>
      <c r="J9" s="112">
        <v>13762243.86</v>
      </c>
      <c r="K9" s="81">
        <f>+ปี60!F15</f>
        <v>10747861.49</v>
      </c>
      <c r="L9" s="113">
        <v>2943092.94</v>
      </c>
      <c r="M9" s="112">
        <v>2039677.8</v>
      </c>
      <c r="N9" s="81">
        <f>+ปี60!G15</f>
        <v>1160029.75</v>
      </c>
      <c r="O9" s="113">
        <v>6049309.29</v>
      </c>
      <c r="P9" s="112">
        <v>4368098.53</v>
      </c>
      <c r="Q9" s="113"/>
      <c r="R9" s="113">
        <v>656362</v>
      </c>
      <c r="S9" s="112">
        <v>437809</v>
      </c>
      <c r="T9" s="114"/>
      <c r="U9" s="115"/>
      <c r="V9" s="115"/>
      <c r="W9" s="115"/>
      <c r="X9" s="116">
        <v>178162.52</v>
      </c>
      <c r="Y9" s="112">
        <v>618600.95</v>
      </c>
      <c r="Z9" s="126"/>
      <c r="AA9" s="127"/>
      <c r="AB9" s="112">
        <v>0</v>
      </c>
      <c r="AC9" s="127">
        <f>+ปี60!L15</f>
        <v>0</v>
      </c>
      <c r="AD9" s="127"/>
      <c r="AE9" s="112">
        <v>123951.85</v>
      </c>
      <c r="AF9" s="127">
        <f>+ปี60!M15</f>
        <v>100588</v>
      </c>
      <c r="AG9" s="116">
        <v>81200</v>
      </c>
      <c r="AH9" s="112">
        <v>115886</v>
      </c>
      <c r="AI9" s="128">
        <f>+ปี60!O15</f>
        <v>111559.7</v>
      </c>
      <c r="AJ9" s="128"/>
      <c r="AK9" s="128"/>
      <c r="AL9" s="137">
        <f>+ปี60!P15</f>
        <v>71859.6</v>
      </c>
      <c r="AM9" s="142"/>
      <c r="AN9" s="142"/>
      <c r="AO9" s="143">
        <f>+ปี60!N15</f>
        <v>0</v>
      </c>
      <c r="AP9" s="139">
        <v>0</v>
      </c>
      <c r="AQ9" s="112">
        <v>50000</v>
      </c>
      <c r="AR9" s="128">
        <f>+ปี60!Q15</f>
        <v>0</v>
      </c>
      <c r="AS9" s="116">
        <v>1389187</v>
      </c>
      <c r="AT9" s="112">
        <v>1384252</v>
      </c>
      <c r="AU9" s="126"/>
      <c r="AV9" s="127"/>
      <c r="AW9" s="112">
        <v>0</v>
      </c>
      <c r="AX9" s="127"/>
      <c r="AY9" s="116">
        <v>3362587</v>
      </c>
      <c r="AZ9" s="112">
        <v>2794038.14</v>
      </c>
      <c r="BA9" s="128"/>
      <c r="BB9" s="116">
        <v>421161.7</v>
      </c>
      <c r="BC9" s="112">
        <v>429254.72</v>
      </c>
      <c r="BD9" s="128"/>
      <c r="BE9" s="116">
        <v>0</v>
      </c>
      <c r="BF9" s="112">
        <v>742.75</v>
      </c>
      <c r="BG9" s="126"/>
      <c r="BH9" s="127"/>
      <c r="BI9" s="127"/>
      <c r="BJ9" s="127"/>
      <c r="BK9" s="127"/>
      <c r="BL9" s="112">
        <v>100000</v>
      </c>
      <c r="BM9" s="127"/>
      <c r="BN9" s="117">
        <f t="shared" si="0"/>
        <v>57486586.980000004</v>
      </c>
      <c r="BO9" s="87">
        <f t="shared" si="1"/>
        <v>59819538.81</v>
      </c>
      <c r="BP9" s="118">
        <f t="shared" si="2"/>
        <v>42768124.39000001</v>
      </c>
    </row>
    <row r="10" spans="2:68" ht="11.25">
      <c r="B10" s="110" t="s">
        <v>116</v>
      </c>
      <c r="C10" s="111">
        <v>10891779.74</v>
      </c>
      <c r="D10" s="112">
        <v>12801112.08</v>
      </c>
      <c r="E10" s="113">
        <f>+ปี60!D16</f>
        <v>11888725.62</v>
      </c>
      <c r="F10" s="113">
        <v>1479819.95</v>
      </c>
      <c r="G10" s="112">
        <v>4848717.1</v>
      </c>
      <c r="H10" s="113">
        <f>+ปี60!E16</f>
        <v>5241462.96</v>
      </c>
      <c r="I10" s="113">
        <v>4354190.63</v>
      </c>
      <c r="J10" s="112">
        <v>6847342.06</v>
      </c>
      <c r="K10" s="81">
        <f>+ปี60!F16</f>
        <v>5390030.64</v>
      </c>
      <c r="L10" s="113">
        <v>1232160.59</v>
      </c>
      <c r="M10" s="112">
        <v>664425.75</v>
      </c>
      <c r="N10" s="81">
        <f>+ปี60!G16</f>
        <v>376001.18</v>
      </c>
      <c r="O10" s="113">
        <v>1733745.95</v>
      </c>
      <c r="P10" s="112">
        <v>1923884.95</v>
      </c>
      <c r="Q10" s="113"/>
      <c r="R10" s="113">
        <v>398334</v>
      </c>
      <c r="S10" s="112">
        <v>288087</v>
      </c>
      <c r="T10" s="114"/>
      <c r="U10" s="115"/>
      <c r="V10" s="115"/>
      <c r="W10" s="115"/>
      <c r="X10" s="116">
        <v>188347.86</v>
      </c>
      <c r="Y10" s="112">
        <v>588545.31</v>
      </c>
      <c r="Z10" s="126"/>
      <c r="AA10" s="127"/>
      <c r="AB10" s="112">
        <v>3000000</v>
      </c>
      <c r="AC10" s="127">
        <f>+ปี60!L16</f>
        <v>1000000</v>
      </c>
      <c r="AD10" s="127"/>
      <c r="AE10" s="112">
        <v>30107.4</v>
      </c>
      <c r="AF10" s="127">
        <f>+ปี60!M16</f>
        <v>24951.3</v>
      </c>
      <c r="AG10" s="116">
        <v>17600</v>
      </c>
      <c r="AH10" s="112">
        <v>21042</v>
      </c>
      <c r="AI10" s="128">
        <f>+ปี60!O16</f>
        <v>41091.7</v>
      </c>
      <c r="AJ10" s="128"/>
      <c r="AK10" s="128"/>
      <c r="AL10" s="137">
        <f>+ปี60!P16</f>
        <v>7051.7</v>
      </c>
      <c r="AM10" s="142"/>
      <c r="AN10" s="142"/>
      <c r="AO10" s="143">
        <f>+ปี60!N16</f>
        <v>0</v>
      </c>
      <c r="AP10" s="139">
        <v>0</v>
      </c>
      <c r="AQ10" s="112">
        <v>0</v>
      </c>
      <c r="AR10" s="128">
        <f>+ปี60!Q16</f>
        <v>0</v>
      </c>
      <c r="AS10" s="116">
        <v>1003923</v>
      </c>
      <c r="AT10" s="112">
        <v>1046787</v>
      </c>
      <c r="AU10" s="126"/>
      <c r="AV10" s="127"/>
      <c r="AW10" s="112">
        <v>1500000</v>
      </c>
      <c r="AX10" s="127"/>
      <c r="AY10" s="116">
        <v>1976463</v>
      </c>
      <c r="AZ10" s="112">
        <v>2977013.17</v>
      </c>
      <c r="BA10" s="128"/>
      <c r="BB10" s="116">
        <v>431628.74</v>
      </c>
      <c r="BC10" s="112">
        <v>377458.46</v>
      </c>
      <c r="BD10" s="128"/>
      <c r="BE10" s="116">
        <v>0</v>
      </c>
      <c r="BF10" s="112">
        <v>0</v>
      </c>
      <c r="BG10" s="126"/>
      <c r="BH10" s="127"/>
      <c r="BI10" s="127"/>
      <c r="BJ10" s="127"/>
      <c r="BK10" s="127"/>
      <c r="BL10" s="112">
        <v>100000</v>
      </c>
      <c r="BM10" s="127"/>
      <c r="BN10" s="117">
        <f t="shared" si="0"/>
        <v>23707993.459999997</v>
      </c>
      <c r="BO10" s="87">
        <f t="shared" si="1"/>
        <v>37014522.279999994</v>
      </c>
      <c r="BP10" s="118">
        <f t="shared" si="2"/>
        <v>23969315.099999998</v>
      </c>
    </row>
    <row r="11" spans="2:68" ht="11.25">
      <c r="B11" s="110" t="s">
        <v>117</v>
      </c>
      <c r="C11" s="111">
        <v>9904780.05</v>
      </c>
      <c r="D11" s="112">
        <v>13416349.72</v>
      </c>
      <c r="E11" s="113">
        <f>+ปี60!D17</f>
        <v>13721892.82</v>
      </c>
      <c r="F11" s="113">
        <v>5168759.77</v>
      </c>
      <c r="G11" s="112">
        <v>4409612.64</v>
      </c>
      <c r="H11" s="113">
        <f>+ปี60!E17</f>
        <v>5042370.16</v>
      </c>
      <c r="I11" s="113">
        <v>6109853.98</v>
      </c>
      <c r="J11" s="112">
        <v>6683451.89</v>
      </c>
      <c r="K11" s="81">
        <f>+ปี60!F17</f>
        <v>5499466.8</v>
      </c>
      <c r="L11" s="113">
        <v>1050802.95</v>
      </c>
      <c r="M11" s="112">
        <v>777866.71</v>
      </c>
      <c r="N11" s="81">
        <f>+ปี60!G17</f>
        <v>649763.69</v>
      </c>
      <c r="O11" s="113">
        <v>2642385.02</v>
      </c>
      <c r="P11" s="112">
        <v>2306477.32</v>
      </c>
      <c r="Q11" s="113"/>
      <c r="R11" s="113">
        <v>65610</v>
      </c>
      <c r="S11" s="112">
        <v>0</v>
      </c>
      <c r="T11" s="114"/>
      <c r="U11" s="115"/>
      <c r="V11" s="115"/>
      <c r="W11" s="115"/>
      <c r="X11" s="116">
        <v>171480.07</v>
      </c>
      <c r="Y11" s="112">
        <v>537036.56</v>
      </c>
      <c r="Z11" s="126"/>
      <c r="AA11" s="127"/>
      <c r="AB11" s="112">
        <v>0</v>
      </c>
      <c r="AC11" s="127">
        <f>+ปี60!L17</f>
        <v>0</v>
      </c>
      <c r="AD11" s="127"/>
      <c r="AE11" s="112">
        <v>62516.51</v>
      </c>
      <c r="AF11" s="127">
        <f>+ปี60!M17</f>
        <v>90376.51</v>
      </c>
      <c r="AG11" s="116">
        <v>41000</v>
      </c>
      <c r="AH11" s="112">
        <v>91876</v>
      </c>
      <c r="AI11" s="128">
        <f>+ปี60!O17</f>
        <v>127587.7</v>
      </c>
      <c r="AJ11" s="128"/>
      <c r="AK11" s="128"/>
      <c r="AL11" s="137">
        <f>+ปี60!P17</f>
        <v>37104.5</v>
      </c>
      <c r="AM11" s="142"/>
      <c r="AN11" s="142"/>
      <c r="AO11" s="143">
        <f>+ปี60!N17</f>
        <v>0</v>
      </c>
      <c r="AP11" s="139">
        <v>0</v>
      </c>
      <c r="AQ11" s="112">
        <v>0</v>
      </c>
      <c r="AR11" s="128">
        <f>+ปี60!Q17</f>
        <v>0</v>
      </c>
      <c r="AS11" s="116">
        <v>1390315</v>
      </c>
      <c r="AT11" s="112">
        <v>1322140</v>
      </c>
      <c r="AU11" s="126"/>
      <c r="AV11" s="127"/>
      <c r="AW11" s="112">
        <v>1500000</v>
      </c>
      <c r="AX11" s="127"/>
      <c r="AY11" s="116">
        <v>1592417</v>
      </c>
      <c r="AZ11" s="112">
        <v>3745774.01</v>
      </c>
      <c r="BA11" s="128"/>
      <c r="BB11" s="116">
        <v>666677.83</v>
      </c>
      <c r="BC11" s="112">
        <v>639984.29</v>
      </c>
      <c r="BD11" s="128"/>
      <c r="BE11" s="116">
        <v>0</v>
      </c>
      <c r="BF11" s="112">
        <v>0</v>
      </c>
      <c r="BG11" s="126"/>
      <c r="BH11" s="127"/>
      <c r="BI11" s="127"/>
      <c r="BJ11" s="127"/>
      <c r="BK11" s="127"/>
      <c r="BL11" s="112">
        <v>100000</v>
      </c>
      <c r="BM11" s="127"/>
      <c r="BN11" s="117">
        <f t="shared" si="0"/>
        <v>28804081.669999998</v>
      </c>
      <c r="BO11" s="87">
        <f t="shared" si="1"/>
        <v>35593085.65</v>
      </c>
      <c r="BP11" s="118">
        <f t="shared" si="2"/>
        <v>25168562.180000003</v>
      </c>
    </row>
    <row r="12" spans="2:68" ht="11.25">
      <c r="B12" s="110" t="s">
        <v>118</v>
      </c>
      <c r="C12" s="111">
        <v>8429672.7</v>
      </c>
      <c r="D12" s="112">
        <v>7338556.1</v>
      </c>
      <c r="E12" s="113">
        <f>+ปี60!D18</f>
        <v>10270655.45</v>
      </c>
      <c r="F12" s="113">
        <v>4281548.08</v>
      </c>
      <c r="G12" s="112">
        <v>4676984.07</v>
      </c>
      <c r="H12" s="113">
        <f>+ปี60!E18</f>
        <v>3345436.08</v>
      </c>
      <c r="I12" s="113">
        <v>4870732.3</v>
      </c>
      <c r="J12" s="112">
        <v>5514356.31</v>
      </c>
      <c r="K12" s="81">
        <f>+ปี60!F18</f>
        <v>3917012.38</v>
      </c>
      <c r="L12" s="113">
        <v>1627218.48</v>
      </c>
      <c r="M12" s="112">
        <v>1346308.02</v>
      </c>
      <c r="N12" s="81">
        <f>+ปี60!G18</f>
        <v>798982.8</v>
      </c>
      <c r="O12" s="113">
        <v>1835526.59</v>
      </c>
      <c r="P12" s="112">
        <v>2027904.89</v>
      </c>
      <c r="Q12" s="113"/>
      <c r="R12" s="113">
        <v>798802</v>
      </c>
      <c r="S12" s="112">
        <v>544597</v>
      </c>
      <c r="T12" s="114"/>
      <c r="U12" s="115"/>
      <c r="V12" s="115"/>
      <c r="W12" s="115"/>
      <c r="X12" s="116">
        <v>171407.83</v>
      </c>
      <c r="Y12" s="112">
        <v>421493.33</v>
      </c>
      <c r="Z12" s="126"/>
      <c r="AA12" s="127"/>
      <c r="AB12" s="112">
        <v>0</v>
      </c>
      <c r="AC12" s="127">
        <f>+ปี60!L18</f>
        <v>0</v>
      </c>
      <c r="AD12" s="127"/>
      <c r="AE12" s="112">
        <v>44946.8</v>
      </c>
      <c r="AF12" s="127">
        <f>+ปี60!M18</f>
        <v>125546.9</v>
      </c>
      <c r="AG12" s="116">
        <v>26000</v>
      </c>
      <c r="AH12" s="112">
        <v>19983</v>
      </c>
      <c r="AI12" s="128">
        <f>+ปี60!O18</f>
        <v>60785.7</v>
      </c>
      <c r="AJ12" s="128"/>
      <c r="AK12" s="128"/>
      <c r="AL12" s="137">
        <f>+ปี60!P18</f>
        <v>0</v>
      </c>
      <c r="AM12" s="142"/>
      <c r="AN12" s="142"/>
      <c r="AO12" s="143">
        <f>+ปี60!N18</f>
        <v>0</v>
      </c>
      <c r="AP12" s="139">
        <v>0</v>
      </c>
      <c r="AQ12" s="112">
        <v>0</v>
      </c>
      <c r="AR12" s="128">
        <f>+ปี60!Q18</f>
        <v>0</v>
      </c>
      <c r="AS12" s="116">
        <v>910875</v>
      </c>
      <c r="AT12" s="112">
        <v>876215</v>
      </c>
      <c r="AU12" s="126"/>
      <c r="AV12" s="127"/>
      <c r="AW12" s="112">
        <v>1500000</v>
      </c>
      <c r="AX12" s="127"/>
      <c r="AY12" s="116">
        <v>1665617</v>
      </c>
      <c r="AZ12" s="112">
        <v>3461107.55</v>
      </c>
      <c r="BA12" s="128"/>
      <c r="BB12" s="116">
        <v>642389.79</v>
      </c>
      <c r="BC12" s="112">
        <v>670214.02</v>
      </c>
      <c r="BD12" s="128"/>
      <c r="BE12" s="116">
        <v>0</v>
      </c>
      <c r="BF12" s="112">
        <v>0</v>
      </c>
      <c r="BG12" s="126"/>
      <c r="BH12" s="127"/>
      <c r="BI12" s="127"/>
      <c r="BJ12" s="127"/>
      <c r="BK12" s="127"/>
      <c r="BL12" s="112">
        <v>100000</v>
      </c>
      <c r="BM12" s="127"/>
      <c r="BN12" s="117">
        <f t="shared" si="0"/>
        <v>25259789.769999996</v>
      </c>
      <c r="BO12" s="87">
        <f t="shared" si="1"/>
        <v>28542666.09</v>
      </c>
      <c r="BP12" s="118">
        <f t="shared" si="2"/>
        <v>18518419.31</v>
      </c>
    </row>
    <row r="13" spans="2:68" ht="11.25">
      <c r="B13" s="110" t="s">
        <v>119</v>
      </c>
      <c r="C13" s="111">
        <v>10130322.89</v>
      </c>
      <c r="D13" s="112">
        <v>10471961.9</v>
      </c>
      <c r="E13" s="113">
        <f>+ปี60!D19</f>
        <v>12450548.36</v>
      </c>
      <c r="F13" s="113">
        <v>3230697.34</v>
      </c>
      <c r="G13" s="112">
        <v>3798346.35</v>
      </c>
      <c r="H13" s="113">
        <f>+ปี60!E19</f>
        <v>3748753.14</v>
      </c>
      <c r="I13" s="113">
        <v>4560561.14</v>
      </c>
      <c r="J13" s="112">
        <v>6129594.96</v>
      </c>
      <c r="K13" s="81">
        <f>+ปี60!F19</f>
        <v>5307613.23</v>
      </c>
      <c r="L13" s="113">
        <v>1977970.74</v>
      </c>
      <c r="M13" s="112">
        <v>1119227.94</v>
      </c>
      <c r="N13" s="81">
        <f>+ปี60!G19</f>
        <v>1214032.95</v>
      </c>
      <c r="O13" s="113">
        <v>1747211.59</v>
      </c>
      <c r="P13" s="112">
        <v>1988074.37</v>
      </c>
      <c r="Q13" s="113"/>
      <c r="R13" s="113">
        <v>206372</v>
      </c>
      <c r="S13" s="112">
        <v>162117</v>
      </c>
      <c r="T13" s="114"/>
      <c r="U13" s="115"/>
      <c r="V13" s="115"/>
      <c r="W13" s="115"/>
      <c r="X13" s="116">
        <v>432131</v>
      </c>
      <c r="Y13" s="112">
        <v>518834.02</v>
      </c>
      <c r="Z13" s="126"/>
      <c r="AA13" s="127"/>
      <c r="AB13" s="112">
        <v>3000000</v>
      </c>
      <c r="AC13" s="127">
        <f>+ปี60!L19</f>
        <v>0</v>
      </c>
      <c r="AD13" s="127"/>
      <c r="AE13" s="112">
        <v>99664.98</v>
      </c>
      <c r="AF13" s="127">
        <f>+ปี60!M19</f>
        <v>11472.4</v>
      </c>
      <c r="AG13" s="116">
        <v>79000</v>
      </c>
      <c r="AH13" s="112">
        <v>14700</v>
      </c>
      <c r="AI13" s="128">
        <f>+ปี60!O19</f>
        <v>95377.7</v>
      </c>
      <c r="AJ13" s="128"/>
      <c r="AK13" s="128"/>
      <c r="AL13" s="137">
        <f>+ปี60!P19</f>
        <v>110229.14</v>
      </c>
      <c r="AM13" s="142"/>
      <c r="AN13" s="142"/>
      <c r="AO13" s="143">
        <f>+ปี60!N19</f>
        <v>0</v>
      </c>
      <c r="AP13" s="139">
        <v>0</v>
      </c>
      <c r="AQ13" s="112">
        <v>0</v>
      </c>
      <c r="AR13" s="128">
        <f>+ปี60!Q19</f>
        <v>0</v>
      </c>
      <c r="AS13" s="116">
        <v>845907</v>
      </c>
      <c r="AT13" s="112">
        <v>880812</v>
      </c>
      <c r="AU13" s="126"/>
      <c r="AV13" s="127"/>
      <c r="AW13" s="112">
        <v>1500000</v>
      </c>
      <c r="AX13" s="127"/>
      <c r="AY13" s="116">
        <v>1724296</v>
      </c>
      <c r="AZ13" s="112">
        <v>3525017.84</v>
      </c>
      <c r="BA13" s="128"/>
      <c r="BB13" s="116">
        <v>244729.17</v>
      </c>
      <c r="BC13" s="112">
        <v>527633.46</v>
      </c>
      <c r="BD13" s="128"/>
      <c r="BE13" s="116">
        <v>0</v>
      </c>
      <c r="BF13" s="112">
        <v>0</v>
      </c>
      <c r="BG13" s="126"/>
      <c r="BH13" s="127"/>
      <c r="BI13" s="127"/>
      <c r="BJ13" s="127"/>
      <c r="BK13" s="127"/>
      <c r="BL13" s="112">
        <v>100000</v>
      </c>
      <c r="BM13" s="127"/>
      <c r="BN13" s="117">
        <f t="shared" si="0"/>
        <v>25179198.87</v>
      </c>
      <c r="BO13" s="87">
        <f t="shared" si="1"/>
        <v>33835984.82</v>
      </c>
      <c r="BP13" s="118">
        <f t="shared" si="2"/>
        <v>22938026.919999998</v>
      </c>
    </row>
    <row r="14" spans="2:68" ht="11.25">
      <c r="B14" s="110" t="s">
        <v>120</v>
      </c>
      <c r="C14" s="111">
        <v>21496221.96</v>
      </c>
      <c r="D14" s="112">
        <v>23138455.45</v>
      </c>
      <c r="E14" s="113">
        <f>+ปี60!D20</f>
        <v>22713116.59</v>
      </c>
      <c r="F14" s="113">
        <v>8403289.35</v>
      </c>
      <c r="G14" s="112">
        <v>7280927.29</v>
      </c>
      <c r="H14" s="113">
        <f>+ปี60!E20</f>
        <v>7753465.58</v>
      </c>
      <c r="I14" s="113">
        <v>11564033.62</v>
      </c>
      <c r="J14" s="112">
        <v>10813319.22</v>
      </c>
      <c r="K14" s="81">
        <f>+ปี60!F20</f>
        <v>9164899.3</v>
      </c>
      <c r="L14" s="113">
        <v>1966952.18</v>
      </c>
      <c r="M14" s="112">
        <v>1351422.98</v>
      </c>
      <c r="N14" s="81">
        <f>+ปี60!G20</f>
        <v>1275592.3</v>
      </c>
      <c r="O14" s="113">
        <v>3938881.98</v>
      </c>
      <c r="P14" s="112">
        <v>4391865.92</v>
      </c>
      <c r="Q14" s="113"/>
      <c r="R14" s="113">
        <v>86906</v>
      </c>
      <c r="S14" s="112">
        <v>43986</v>
      </c>
      <c r="T14" s="114"/>
      <c r="U14" s="115"/>
      <c r="V14" s="115"/>
      <c r="W14" s="115"/>
      <c r="X14" s="116">
        <v>424720.52</v>
      </c>
      <c r="Y14" s="112">
        <v>686431.08</v>
      </c>
      <c r="Z14" s="126"/>
      <c r="AA14" s="127"/>
      <c r="AB14" s="112">
        <v>0</v>
      </c>
      <c r="AC14" s="127">
        <f>+ปี60!L20</f>
        <v>0</v>
      </c>
      <c r="AD14" s="127"/>
      <c r="AE14" s="112">
        <v>114028.15</v>
      </c>
      <c r="AF14" s="127">
        <f>+ปี60!M20</f>
        <v>107590.65</v>
      </c>
      <c r="AG14" s="116">
        <v>48400</v>
      </c>
      <c r="AH14" s="112">
        <v>16500</v>
      </c>
      <c r="AI14" s="128">
        <f>+ปี60!O20</f>
        <v>54292.7</v>
      </c>
      <c r="AJ14" s="128"/>
      <c r="AK14" s="128"/>
      <c r="AL14" s="137">
        <f>+ปี60!P20</f>
        <v>675</v>
      </c>
      <c r="AM14" s="142"/>
      <c r="AN14" s="142"/>
      <c r="AO14" s="143">
        <f>+ปี60!N20</f>
        <v>0</v>
      </c>
      <c r="AP14" s="139">
        <v>0</v>
      </c>
      <c r="AQ14" s="112">
        <v>0</v>
      </c>
      <c r="AR14" s="128">
        <f>+ปี60!Q20</f>
        <v>0</v>
      </c>
      <c r="AS14" s="116">
        <v>1127312</v>
      </c>
      <c r="AT14" s="112">
        <v>1080386</v>
      </c>
      <c r="AU14" s="126"/>
      <c r="AV14" s="127"/>
      <c r="AW14" s="112">
        <v>0</v>
      </c>
      <c r="AX14" s="127"/>
      <c r="AY14" s="116">
        <v>2478963</v>
      </c>
      <c r="AZ14" s="112">
        <v>2330915.28</v>
      </c>
      <c r="BA14" s="128"/>
      <c r="BB14" s="116">
        <v>275842.61</v>
      </c>
      <c r="BC14" s="112">
        <v>216566.32</v>
      </c>
      <c r="BD14" s="128"/>
      <c r="BE14" s="116">
        <v>1140</v>
      </c>
      <c r="BF14" s="112">
        <v>0</v>
      </c>
      <c r="BG14" s="126"/>
      <c r="BH14" s="127"/>
      <c r="BI14" s="127"/>
      <c r="BJ14" s="127"/>
      <c r="BK14" s="127"/>
      <c r="BL14" s="112">
        <v>100000</v>
      </c>
      <c r="BM14" s="127"/>
      <c r="BN14" s="117">
        <f t="shared" si="0"/>
        <v>51812663.22</v>
      </c>
      <c r="BO14" s="87">
        <f t="shared" si="1"/>
        <v>51564803.69</v>
      </c>
      <c r="BP14" s="118">
        <f t="shared" si="2"/>
        <v>41069632.12</v>
      </c>
    </row>
    <row r="15" spans="2:68" ht="11.25">
      <c r="B15" s="110" t="s">
        <v>121</v>
      </c>
      <c r="C15" s="111">
        <v>7691531.23</v>
      </c>
      <c r="D15" s="112">
        <v>3161489.3</v>
      </c>
      <c r="E15" s="113">
        <f>+ปี60!D21</f>
        <v>6511164.56</v>
      </c>
      <c r="F15" s="113">
        <v>-25440.72</v>
      </c>
      <c r="G15" s="112">
        <v>1012864.37</v>
      </c>
      <c r="H15" s="113">
        <f>+ปี60!E21</f>
        <v>1976869.72</v>
      </c>
      <c r="I15" s="113">
        <v>1796493.25</v>
      </c>
      <c r="J15" s="112">
        <v>2976378.14</v>
      </c>
      <c r="K15" s="81">
        <f>+ปี60!F21</f>
        <v>2639169.35</v>
      </c>
      <c r="L15" s="113">
        <v>243840.71</v>
      </c>
      <c r="M15" s="112">
        <v>44105.28</v>
      </c>
      <c r="N15" s="81">
        <f>+ปี60!G21</f>
        <v>176253.25</v>
      </c>
      <c r="O15" s="113">
        <v>794153.26</v>
      </c>
      <c r="P15" s="112">
        <v>924014.8</v>
      </c>
      <c r="Q15" s="113"/>
      <c r="R15" s="113">
        <v>105000</v>
      </c>
      <c r="S15" s="112">
        <v>163712</v>
      </c>
      <c r="T15" s="114"/>
      <c r="U15" s="115"/>
      <c r="V15" s="115"/>
      <c r="W15" s="115"/>
      <c r="X15" s="116">
        <v>163139.25</v>
      </c>
      <c r="Y15" s="112">
        <v>294176.66</v>
      </c>
      <c r="Z15" s="126"/>
      <c r="AA15" s="127"/>
      <c r="AB15" s="112">
        <v>0</v>
      </c>
      <c r="AC15" s="127">
        <f>+ปี60!L21</f>
        <v>1371966.76</v>
      </c>
      <c r="AD15" s="127"/>
      <c r="AE15" s="112">
        <v>0</v>
      </c>
      <c r="AF15" s="127">
        <f>+ปี60!M21</f>
        <v>13749.55</v>
      </c>
      <c r="AG15" s="116">
        <v>10000</v>
      </c>
      <c r="AH15" s="112">
        <v>20817</v>
      </c>
      <c r="AI15" s="128">
        <f>+ปี60!O21</f>
        <v>42017.7</v>
      </c>
      <c r="AJ15" s="128"/>
      <c r="AK15" s="128"/>
      <c r="AL15" s="137">
        <f>+ปี60!P21</f>
        <v>0</v>
      </c>
      <c r="AM15" s="142"/>
      <c r="AN15" s="142"/>
      <c r="AO15" s="143">
        <f>+ปี60!N21</f>
        <v>0</v>
      </c>
      <c r="AP15" s="139">
        <v>0</v>
      </c>
      <c r="AQ15" s="112">
        <v>0</v>
      </c>
      <c r="AR15" s="128">
        <f>+ปี60!Q21</f>
        <v>0</v>
      </c>
      <c r="AS15" s="116">
        <v>430074</v>
      </c>
      <c r="AT15" s="112">
        <v>455876</v>
      </c>
      <c r="AU15" s="126"/>
      <c r="AV15" s="127"/>
      <c r="AW15" s="112">
        <v>2500000</v>
      </c>
      <c r="AX15" s="127"/>
      <c r="AY15" s="116">
        <v>954057</v>
      </c>
      <c r="AZ15" s="112">
        <v>1239259.67</v>
      </c>
      <c r="BA15" s="128"/>
      <c r="BB15" s="116">
        <v>135396.51</v>
      </c>
      <c r="BC15" s="112">
        <v>158053.18</v>
      </c>
      <c r="BD15" s="128"/>
      <c r="BE15" s="116">
        <v>0</v>
      </c>
      <c r="BF15" s="112">
        <v>0</v>
      </c>
      <c r="BG15" s="126"/>
      <c r="BH15" s="127"/>
      <c r="BI15" s="127"/>
      <c r="BJ15" s="127"/>
      <c r="BK15" s="127"/>
      <c r="BL15" s="112">
        <v>100000</v>
      </c>
      <c r="BM15" s="127"/>
      <c r="BN15" s="117">
        <f t="shared" si="0"/>
        <v>12298244.490000002</v>
      </c>
      <c r="BO15" s="87">
        <f t="shared" si="1"/>
        <v>13050746.4</v>
      </c>
      <c r="BP15" s="118">
        <f t="shared" si="2"/>
        <v>12731190.889999999</v>
      </c>
    </row>
    <row r="16" spans="2:68" ht="11.25">
      <c r="B16" s="110" t="s">
        <v>122</v>
      </c>
      <c r="C16" s="111">
        <v>11762305.4</v>
      </c>
      <c r="D16" s="112">
        <v>12305943.74</v>
      </c>
      <c r="E16" s="113">
        <f>+ปี60!D22</f>
        <v>14893170.15</v>
      </c>
      <c r="F16" s="113">
        <v>3159763.56</v>
      </c>
      <c r="G16" s="112">
        <v>4035787.41</v>
      </c>
      <c r="H16" s="113">
        <f>+ปี60!E22</f>
        <v>6133547.93</v>
      </c>
      <c r="I16" s="113">
        <v>6381966.45</v>
      </c>
      <c r="J16" s="112">
        <v>7494694.43</v>
      </c>
      <c r="K16" s="81">
        <f>+ปี60!F22</f>
        <v>6427970.86</v>
      </c>
      <c r="L16" s="113">
        <v>2050198.19</v>
      </c>
      <c r="M16" s="112">
        <v>863103.11</v>
      </c>
      <c r="N16" s="81">
        <f>+ปี60!G22</f>
        <v>806655.52</v>
      </c>
      <c r="O16" s="113">
        <v>2173254.05</v>
      </c>
      <c r="P16" s="112">
        <v>2447942.89</v>
      </c>
      <c r="Q16" s="113"/>
      <c r="R16" s="113">
        <v>756640</v>
      </c>
      <c r="S16" s="112">
        <v>505484</v>
      </c>
      <c r="T16" s="114"/>
      <c r="U16" s="115"/>
      <c r="V16" s="115"/>
      <c r="W16" s="115"/>
      <c r="X16" s="116">
        <v>715313.6</v>
      </c>
      <c r="Y16" s="112">
        <v>753395.52</v>
      </c>
      <c r="Z16" s="126"/>
      <c r="AA16" s="127"/>
      <c r="AB16" s="112">
        <v>0</v>
      </c>
      <c r="AC16" s="127">
        <f>+ปี60!L22</f>
        <v>0</v>
      </c>
      <c r="AD16" s="127"/>
      <c r="AE16" s="112">
        <v>68870.7</v>
      </c>
      <c r="AF16" s="127">
        <f>+ปี60!M22</f>
        <v>52068.97</v>
      </c>
      <c r="AG16" s="116">
        <v>54000</v>
      </c>
      <c r="AH16" s="112">
        <v>0</v>
      </c>
      <c r="AI16" s="128">
        <f>+ปี60!O22</f>
        <v>32296</v>
      </c>
      <c r="AJ16" s="128"/>
      <c r="AK16" s="128"/>
      <c r="AL16" s="137">
        <f>+ปี60!P22</f>
        <v>43585.96</v>
      </c>
      <c r="AM16" s="142"/>
      <c r="AN16" s="142"/>
      <c r="AO16" s="143">
        <f>+ปี60!N22</f>
        <v>0</v>
      </c>
      <c r="AP16" s="139">
        <v>0</v>
      </c>
      <c r="AQ16" s="112">
        <v>0</v>
      </c>
      <c r="AR16" s="128">
        <f>+ปี60!Q22</f>
        <v>0</v>
      </c>
      <c r="AS16" s="116">
        <v>1097605</v>
      </c>
      <c r="AT16" s="112">
        <v>1112830</v>
      </c>
      <c r="AU16" s="126"/>
      <c r="AV16" s="127"/>
      <c r="AW16" s="112">
        <v>1500000</v>
      </c>
      <c r="AX16" s="127"/>
      <c r="AY16" s="116">
        <v>2315120</v>
      </c>
      <c r="AZ16" s="112">
        <v>2744430.4</v>
      </c>
      <c r="BA16" s="128"/>
      <c r="BB16" s="116">
        <v>542032.7</v>
      </c>
      <c r="BC16" s="112">
        <v>1101474.3</v>
      </c>
      <c r="BD16" s="128"/>
      <c r="BE16" s="116">
        <v>0</v>
      </c>
      <c r="BF16" s="112">
        <v>742.75</v>
      </c>
      <c r="BG16" s="126"/>
      <c r="BH16" s="127"/>
      <c r="BI16" s="127"/>
      <c r="BJ16" s="127"/>
      <c r="BK16" s="127"/>
      <c r="BL16" s="112">
        <v>100000</v>
      </c>
      <c r="BM16" s="127"/>
      <c r="BN16" s="117">
        <f t="shared" si="0"/>
        <v>31008198.950000003</v>
      </c>
      <c r="BO16" s="87">
        <f t="shared" si="1"/>
        <v>35034699.24999999</v>
      </c>
      <c r="BP16" s="118">
        <f t="shared" si="2"/>
        <v>28389295.389999997</v>
      </c>
    </row>
    <row r="17" spans="2:68" ht="11.25">
      <c r="B17" s="110" t="s">
        <v>123</v>
      </c>
      <c r="C17" s="111">
        <v>5769574.74</v>
      </c>
      <c r="D17" s="112">
        <v>7857506.68</v>
      </c>
      <c r="E17" s="113">
        <f>+ปี60!D23</f>
        <v>7496079.39</v>
      </c>
      <c r="F17" s="113">
        <v>2019540.47</v>
      </c>
      <c r="G17" s="112">
        <v>2545244.84</v>
      </c>
      <c r="H17" s="113">
        <f>+ปี60!E23</f>
        <v>2772374.94</v>
      </c>
      <c r="I17" s="113">
        <v>3028951.55</v>
      </c>
      <c r="J17" s="112">
        <v>3815007.89</v>
      </c>
      <c r="K17" s="81">
        <f>+ปี60!F23</f>
        <v>2805968.32</v>
      </c>
      <c r="L17" s="113">
        <v>598663.27</v>
      </c>
      <c r="M17" s="112">
        <v>267322.07</v>
      </c>
      <c r="N17" s="81">
        <f>+ปี60!G23</f>
        <v>222238.81</v>
      </c>
      <c r="O17" s="113">
        <v>1095411.17</v>
      </c>
      <c r="P17" s="112">
        <v>1201877.64</v>
      </c>
      <c r="Q17" s="113"/>
      <c r="R17" s="113">
        <v>125178</v>
      </c>
      <c r="S17" s="112">
        <v>75937</v>
      </c>
      <c r="T17" s="114"/>
      <c r="U17" s="115"/>
      <c r="V17" s="115"/>
      <c r="W17" s="115"/>
      <c r="X17" s="116">
        <v>196756.25</v>
      </c>
      <c r="Y17" s="112">
        <v>296967.46</v>
      </c>
      <c r="Z17" s="126"/>
      <c r="AA17" s="127"/>
      <c r="AB17" s="112">
        <v>3000000</v>
      </c>
      <c r="AC17" s="127">
        <f>+ปี60!L23</f>
        <v>0</v>
      </c>
      <c r="AD17" s="127"/>
      <c r="AE17" s="112">
        <v>25453.5</v>
      </c>
      <c r="AF17" s="127">
        <f>+ปี60!M23</f>
        <v>9079.38</v>
      </c>
      <c r="AG17" s="116">
        <v>29970</v>
      </c>
      <c r="AH17" s="112">
        <v>57332</v>
      </c>
      <c r="AI17" s="128">
        <f>+ปี60!O23</f>
        <v>56758.7</v>
      </c>
      <c r="AJ17" s="128"/>
      <c r="AK17" s="128"/>
      <c r="AL17" s="137">
        <f>+ปี60!P23</f>
        <v>13933.67</v>
      </c>
      <c r="AM17" s="142"/>
      <c r="AN17" s="142"/>
      <c r="AO17" s="143">
        <f>+ปี60!N23</f>
        <v>0</v>
      </c>
      <c r="AP17" s="139">
        <v>0</v>
      </c>
      <c r="AQ17" s="112">
        <v>0</v>
      </c>
      <c r="AR17" s="128">
        <f>+ปี60!Q23</f>
        <v>0</v>
      </c>
      <c r="AS17" s="116">
        <v>604661</v>
      </c>
      <c r="AT17" s="112">
        <v>606117</v>
      </c>
      <c r="AU17" s="126"/>
      <c r="AV17" s="127"/>
      <c r="AW17" s="112">
        <v>2500000</v>
      </c>
      <c r="AX17" s="127"/>
      <c r="AY17" s="116">
        <v>1438776</v>
      </c>
      <c r="AZ17" s="112">
        <v>2142793.05</v>
      </c>
      <c r="BA17" s="128"/>
      <c r="BB17" s="116">
        <v>271432.14</v>
      </c>
      <c r="BC17" s="112">
        <v>281522.08</v>
      </c>
      <c r="BD17" s="128"/>
      <c r="BE17" s="116">
        <v>0</v>
      </c>
      <c r="BF17" s="112">
        <v>0</v>
      </c>
      <c r="BG17" s="126"/>
      <c r="BH17" s="127"/>
      <c r="BI17" s="127"/>
      <c r="BJ17" s="127"/>
      <c r="BK17" s="127"/>
      <c r="BL17" s="112">
        <v>100000</v>
      </c>
      <c r="BM17" s="127"/>
      <c r="BN17" s="117">
        <f t="shared" si="0"/>
        <v>15178914.59</v>
      </c>
      <c r="BO17" s="87">
        <f t="shared" si="1"/>
        <v>24773081.21</v>
      </c>
      <c r="BP17" s="118">
        <f t="shared" si="2"/>
        <v>13376433.21</v>
      </c>
    </row>
    <row r="18" spans="2:68" ht="11.25">
      <c r="B18" s="110" t="s">
        <v>124</v>
      </c>
      <c r="C18" s="119">
        <v>4972697.53</v>
      </c>
      <c r="D18" s="120">
        <v>2041695.87</v>
      </c>
      <c r="E18" s="113">
        <f>+ปี60!D24</f>
        <v>1326485.08</v>
      </c>
      <c r="F18" s="121">
        <v>791359.46</v>
      </c>
      <c r="G18" s="120">
        <v>2143912.45</v>
      </c>
      <c r="H18" s="113">
        <f>+ปี60!E24</f>
        <v>2049988.13</v>
      </c>
      <c r="I18" s="121">
        <v>993521.63</v>
      </c>
      <c r="J18" s="120">
        <v>1925586.02</v>
      </c>
      <c r="K18" s="81">
        <f>+ปี60!F24</f>
        <v>1042594.6</v>
      </c>
      <c r="L18" s="121">
        <v>687821.82</v>
      </c>
      <c r="M18" s="120">
        <v>502702.81</v>
      </c>
      <c r="N18" s="81">
        <f>+ปี60!G24</f>
        <v>603126.98</v>
      </c>
      <c r="O18" s="121">
        <v>590004.22</v>
      </c>
      <c r="P18" s="120">
        <v>565841.08</v>
      </c>
      <c r="Q18" s="121"/>
      <c r="R18" s="121">
        <v>247252</v>
      </c>
      <c r="S18" s="120">
        <v>95309</v>
      </c>
      <c r="T18" s="114"/>
      <c r="U18" s="115"/>
      <c r="V18" s="115"/>
      <c r="W18" s="115"/>
      <c r="X18" s="122">
        <v>166146.74</v>
      </c>
      <c r="Y18" s="120">
        <v>243599.78</v>
      </c>
      <c r="Z18" s="126"/>
      <c r="AA18" s="127"/>
      <c r="AB18" s="120">
        <v>2000000</v>
      </c>
      <c r="AC18" s="127">
        <f>+ปี60!L24</f>
        <v>6355342.25</v>
      </c>
      <c r="AD18" s="127"/>
      <c r="AE18" s="120">
        <v>0</v>
      </c>
      <c r="AF18" s="127">
        <f>+ปี60!M24</f>
        <v>50616.1</v>
      </c>
      <c r="AG18" s="122">
        <v>8000</v>
      </c>
      <c r="AH18" s="120">
        <v>6960</v>
      </c>
      <c r="AI18" s="128">
        <f>+ปี60!O24</f>
        <v>8217</v>
      </c>
      <c r="AJ18" s="129"/>
      <c r="AK18" s="129"/>
      <c r="AL18" s="137">
        <f>+ปี60!P24</f>
        <v>30834.2</v>
      </c>
      <c r="AM18" s="142"/>
      <c r="AN18" s="142"/>
      <c r="AO18" s="143">
        <f>+ปี60!N24</f>
        <v>0</v>
      </c>
      <c r="AP18" s="140">
        <v>0</v>
      </c>
      <c r="AQ18" s="120">
        <v>0</v>
      </c>
      <c r="AR18" s="128">
        <f>+ปี60!Q24</f>
        <v>0</v>
      </c>
      <c r="AS18" s="122">
        <v>429142</v>
      </c>
      <c r="AT18" s="120">
        <v>427523</v>
      </c>
      <c r="AU18" s="126"/>
      <c r="AV18" s="127"/>
      <c r="AW18" s="120">
        <v>5000000</v>
      </c>
      <c r="AX18" s="127"/>
      <c r="AY18" s="122">
        <v>825745</v>
      </c>
      <c r="AZ18" s="120">
        <v>1578726.33</v>
      </c>
      <c r="BA18" s="129"/>
      <c r="BB18" s="122">
        <v>437841.29</v>
      </c>
      <c r="BC18" s="120">
        <v>364990.66</v>
      </c>
      <c r="BD18" s="129"/>
      <c r="BE18" s="122">
        <v>0</v>
      </c>
      <c r="BF18" s="120">
        <v>0</v>
      </c>
      <c r="BG18" s="126"/>
      <c r="BH18" s="127"/>
      <c r="BI18" s="127"/>
      <c r="BJ18" s="127"/>
      <c r="BK18" s="127"/>
      <c r="BL18" s="120">
        <v>100000</v>
      </c>
      <c r="BM18" s="127"/>
      <c r="BN18" s="123">
        <f t="shared" si="0"/>
        <v>10149531.69</v>
      </c>
      <c r="BO18" s="124">
        <f t="shared" si="1"/>
        <v>16996847</v>
      </c>
      <c r="BP18" s="118">
        <f t="shared" si="2"/>
        <v>11467204.339999998</v>
      </c>
    </row>
    <row r="19" spans="3:68" ht="11.25">
      <c r="C19" s="125">
        <f>SUM(C3:C18)</f>
        <v>202904653.7</v>
      </c>
      <c r="D19" s="125">
        <f aca="true" t="shared" si="3" ref="D19:BP19">SUM(D3:D18)</f>
        <v>219397484.39000002</v>
      </c>
      <c r="E19" s="125">
        <f t="shared" si="3"/>
        <v>215409219.26000002</v>
      </c>
      <c r="F19" s="125">
        <f t="shared" si="3"/>
        <v>151359277.98</v>
      </c>
      <c r="G19" s="125">
        <f t="shared" si="3"/>
        <v>187220454.86999997</v>
      </c>
      <c r="H19" s="125">
        <f t="shared" si="3"/>
        <v>218662255.27</v>
      </c>
      <c r="I19" s="125">
        <f t="shared" si="3"/>
        <v>126499404.38</v>
      </c>
      <c r="J19" s="125">
        <f t="shared" si="3"/>
        <v>127287401.76999998</v>
      </c>
      <c r="K19" s="125">
        <f t="shared" si="3"/>
        <v>103120316.45999998</v>
      </c>
      <c r="L19" s="125">
        <f t="shared" si="3"/>
        <v>73152055.94999999</v>
      </c>
      <c r="M19" s="125">
        <f t="shared" si="3"/>
        <v>100276950.32999998</v>
      </c>
      <c r="N19" s="125">
        <f t="shared" si="3"/>
        <v>55555807.18999999</v>
      </c>
      <c r="O19" s="125">
        <f t="shared" si="3"/>
        <v>61716103.14000001</v>
      </c>
      <c r="P19" s="125">
        <f t="shared" si="3"/>
        <v>62260096.84</v>
      </c>
      <c r="Q19" s="125">
        <f t="shared" si="3"/>
        <v>0</v>
      </c>
      <c r="R19" s="125">
        <f t="shared" si="3"/>
        <v>8935188</v>
      </c>
      <c r="S19" s="125">
        <f t="shared" si="3"/>
        <v>6813903</v>
      </c>
      <c r="T19" s="125">
        <f t="shared" si="3"/>
        <v>0</v>
      </c>
      <c r="U19" s="125">
        <f t="shared" si="3"/>
        <v>0</v>
      </c>
      <c r="V19" s="125">
        <f t="shared" si="3"/>
        <v>0</v>
      </c>
      <c r="W19" s="125">
        <f t="shared" si="3"/>
        <v>0</v>
      </c>
      <c r="X19" s="125">
        <f t="shared" si="3"/>
        <v>4528867.8100000005</v>
      </c>
      <c r="Y19" s="125">
        <f t="shared" si="3"/>
        <v>8678899.12</v>
      </c>
      <c r="Z19" s="125">
        <f t="shared" si="3"/>
        <v>0</v>
      </c>
      <c r="AA19" s="125">
        <f t="shared" si="3"/>
        <v>0</v>
      </c>
      <c r="AB19" s="125">
        <f t="shared" si="3"/>
        <v>13000000</v>
      </c>
      <c r="AC19" s="125">
        <f t="shared" si="3"/>
        <v>28590798.200000003</v>
      </c>
      <c r="AD19" s="125">
        <f t="shared" si="3"/>
        <v>0</v>
      </c>
      <c r="AE19" s="125">
        <f t="shared" si="3"/>
        <v>1830524.56</v>
      </c>
      <c r="AF19" s="125">
        <f t="shared" si="3"/>
        <v>6374560.119999999</v>
      </c>
      <c r="AG19" s="125">
        <f t="shared" si="3"/>
        <v>1839397</v>
      </c>
      <c r="AH19" s="125">
        <f t="shared" si="3"/>
        <v>4604297</v>
      </c>
      <c r="AI19" s="125">
        <f t="shared" si="3"/>
        <v>3688046.540000002</v>
      </c>
      <c r="AJ19" s="125">
        <f t="shared" si="3"/>
        <v>0</v>
      </c>
      <c r="AK19" s="125">
        <f t="shared" si="3"/>
        <v>0</v>
      </c>
      <c r="AL19" s="138">
        <f t="shared" si="3"/>
        <v>6331875.13</v>
      </c>
      <c r="AM19" s="144">
        <f aca="true" t="shared" si="4" ref="AM19:AS19">SUM(AM3:AM18)</f>
        <v>0</v>
      </c>
      <c r="AN19" s="144">
        <f t="shared" si="4"/>
        <v>0</v>
      </c>
      <c r="AO19" s="145">
        <f t="shared" si="4"/>
        <v>1692311</v>
      </c>
      <c r="AP19" s="141">
        <f t="shared" si="4"/>
        <v>25655840.599999998</v>
      </c>
      <c r="AQ19" s="125">
        <f t="shared" si="4"/>
        <v>17259981</v>
      </c>
      <c r="AR19" s="125">
        <f t="shared" si="4"/>
        <v>17370189</v>
      </c>
      <c r="AS19" s="125">
        <f t="shared" si="4"/>
        <v>16875231</v>
      </c>
      <c r="AT19" s="125">
        <f t="shared" si="3"/>
        <v>16981167</v>
      </c>
      <c r="AU19" s="125">
        <f t="shared" si="3"/>
        <v>0</v>
      </c>
      <c r="AV19" s="125">
        <f t="shared" si="3"/>
        <v>0</v>
      </c>
      <c r="AW19" s="125">
        <f t="shared" si="3"/>
        <v>25500000</v>
      </c>
      <c r="AX19" s="125">
        <f t="shared" si="3"/>
        <v>0</v>
      </c>
      <c r="AY19" s="125">
        <f t="shared" si="3"/>
        <v>40544012</v>
      </c>
      <c r="AZ19" s="125">
        <f t="shared" si="3"/>
        <v>48381789.4</v>
      </c>
      <c r="BA19" s="125">
        <f t="shared" si="3"/>
        <v>0</v>
      </c>
      <c r="BB19" s="125">
        <f t="shared" si="3"/>
        <v>22629777.7</v>
      </c>
      <c r="BC19" s="125">
        <f t="shared" si="3"/>
        <v>26087353.43</v>
      </c>
      <c r="BD19" s="125">
        <f t="shared" si="3"/>
        <v>0</v>
      </c>
      <c r="BE19" s="125">
        <f t="shared" si="3"/>
        <v>2416470.91</v>
      </c>
      <c r="BF19" s="125">
        <f t="shared" si="3"/>
        <v>212916.88</v>
      </c>
      <c r="BG19" s="125">
        <f t="shared" si="3"/>
        <v>0</v>
      </c>
      <c r="BH19" s="125">
        <f t="shared" si="3"/>
        <v>0</v>
      </c>
      <c r="BI19" s="125">
        <f t="shared" si="3"/>
        <v>0</v>
      </c>
      <c r="BJ19" s="125">
        <f t="shared" si="3"/>
        <v>0</v>
      </c>
      <c r="BK19" s="125">
        <f t="shared" si="3"/>
        <v>0</v>
      </c>
      <c r="BL19" s="125">
        <f t="shared" si="3"/>
        <v>1600000</v>
      </c>
      <c r="BM19" s="125">
        <f t="shared" si="3"/>
        <v>0</v>
      </c>
      <c r="BN19" s="125">
        <f t="shared" si="3"/>
        <v>739056280.1700002</v>
      </c>
      <c r="BO19" s="125">
        <f t="shared" si="3"/>
        <v>867393219.59</v>
      </c>
      <c r="BP19" s="125">
        <f t="shared" si="3"/>
        <v>655103067.1700001</v>
      </c>
    </row>
  </sheetData>
  <sheetProtection/>
  <mergeCells count="22">
    <mergeCell ref="AD1:AF1"/>
    <mergeCell ref="AG1:AI1"/>
    <mergeCell ref="AP1:AR1"/>
    <mergeCell ref="AJ1:AL1"/>
    <mergeCell ref="AM1:AO1"/>
    <mergeCell ref="BK1:BM1"/>
    <mergeCell ref="BN1:BP1"/>
    <mergeCell ref="AS1:AU1"/>
    <mergeCell ref="AV1:AX1"/>
    <mergeCell ref="AY1:BA1"/>
    <mergeCell ref="BB1:BD1"/>
    <mergeCell ref="BE1:BG1"/>
    <mergeCell ref="BH1:BJ1"/>
    <mergeCell ref="U1:W1"/>
    <mergeCell ref="X1:Z1"/>
    <mergeCell ref="AA1:AC1"/>
    <mergeCell ref="C1:E1"/>
    <mergeCell ref="F1:H1"/>
    <mergeCell ref="I1:K1"/>
    <mergeCell ref="L1:N1"/>
    <mergeCell ref="O1:Q1"/>
    <mergeCell ref="R1:T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9"/>
  <sheetViews>
    <sheetView zoomScale="80" zoomScaleNormal="80" zoomScalePageLayoutView="0" workbookViewId="0" topLeftCell="B1">
      <pane xSplit="1" ySplit="1" topLeftCell="C2" activePane="bottomRight" state="frozen"/>
      <selection pane="topLeft" activeCell="B1" sqref="B1"/>
      <selection pane="topRight" activeCell="C1" sqref="C1"/>
      <selection pane="bottomLeft" activeCell="B2" sqref="B2"/>
      <selection pane="bottomRight" activeCell="K10" sqref="K10"/>
    </sheetView>
  </sheetViews>
  <sheetFormatPr defaultColWidth="9.140625" defaultRowHeight="12.75"/>
  <cols>
    <col min="1" max="1" width="9.28125" style="77" bestFit="1" customWidth="1"/>
    <col min="2" max="2" width="22.8515625" style="77" bestFit="1" customWidth="1"/>
    <col min="3" max="3" width="12.8515625" style="77" bestFit="1" customWidth="1"/>
    <col min="4" max="4" width="13.8515625" style="77" bestFit="1" customWidth="1"/>
    <col min="5" max="7" width="12.8515625" style="77" bestFit="1" customWidth="1"/>
    <col min="8" max="8" width="11.8515625" style="77" bestFit="1" customWidth="1"/>
    <col min="9" max="9" width="8.8515625" style="77" bestFit="1" customWidth="1"/>
    <col min="10" max="10" width="10.140625" style="77" bestFit="1" customWidth="1"/>
    <col min="11" max="11" width="11.7109375" style="77" bestFit="1" customWidth="1"/>
    <col min="12" max="12" width="10.7109375" style="77" bestFit="1" customWidth="1"/>
    <col min="13" max="13" width="11.7109375" style="77" bestFit="1" customWidth="1"/>
    <col min="14" max="14" width="12.8515625" style="77" bestFit="1" customWidth="1"/>
    <col min="15" max="15" width="11.8515625" style="77" bestFit="1" customWidth="1"/>
    <col min="16" max="16" width="11.7109375" style="77" bestFit="1" customWidth="1"/>
    <col min="17" max="17" width="11.8515625" style="77" bestFit="1" customWidth="1"/>
    <col min="18" max="18" width="12.8515625" style="77" bestFit="1" customWidth="1"/>
    <col min="19" max="19" width="11.8515625" style="77" bestFit="1" customWidth="1"/>
    <col min="20" max="20" width="8.140625" style="77" bestFit="1" customWidth="1"/>
    <col min="21" max="21" width="10.140625" style="77" bestFit="1" customWidth="1"/>
    <col min="22" max="22" width="16.7109375" style="77" bestFit="1" customWidth="1"/>
    <col min="23" max="23" width="9.28125" style="77" bestFit="1" customWidth="1"/>
    <col min="24" max="16384" width="9.140625" style="77" customWidth="1"/>
  </cols>
  <sheetData>
    <row r="1" spans="1:23" ht="78.75">
      <c r="A1" s="74"/>
      <c r="B1" s="75" t="s">
        <v>125</v>
      </c>
      <c r="C1" s="76" t="s">
        <v>16</v>
      </c>
      <c r="D1" s="76" t="s">
        <v>17</v>
      </c>
      <c r="E1" s="76" t="s">
        <v>18</v>
      </c>
      <c r="F1" s="76" t="s">
        <v>19</v>
      </c>
      <c r="G1" s="76" t="s">
        <v>20</v>
      </c>
      <c r="H1" s="76" t="s">
        <v>60</v>
      </c>
      <c r="I1" s="76" t="s">
        <v>61</v>
      </c>
      <c r="J1" s="76" t="s">
        <v>21</v>
      </c>
      <c r="K1" s="76" t="s">
        <v>127</v>
      </c>
      <c r="L1" s="76" t="s">
        <v>19</v>
      </c>
      <c r="M1" s="76" t="s">
        <v>7</v>
      </c>
      <c r="N1" s="76" t="s">
        <v>8</v>
      </c>
      <c r="O1" s="76" t="s">
        <v>22</v>
      </c>
      <c r="P1" s="76" t="s">
        <v>10</v>
      </c>
      <c r="Q1" s="76" t="s">
        <v>11</v>
      </c>
      <c r="R1" s="76" t="s">
        <v>12</v>
      </c>
      <c r="S1" s="76" t="s">
        <v>23</v>
      </c>
      <c r="T1" s="76" t="s">
        <v>24</v>
      </c>
      <c r="U1" s="76" t="s">
        <v>25</v>
      </c>
      <c r="V1" s="75" t="s">
        <v>15</v>
      </c>
      <c r="W1" s="74" t="s">
        <v>136</v>
      </c>
    </row>
    <row r="2" spans="1:23" ht="11.25">
      <c r="A2" s="78">
        <v>10660</v>
      </c>
      <c r="B2" s="79" t="s">
        <v>108</v>
      </c>
      <c r="C2" s="80"/>
      <c r="D2" s="80"/>
      <c r="E2" s="81">
        <v>119626</v>
      </c>
      <c r="F2" s="80"/>
      <c r="G2" s="80"/>
      <c r="H2" s="80"/>
      <c r="I2" s="82"/>
      <c r="J2" s="80"/>
      <c r="K2" s="82"/>
      <c r="L2" s="81">
        <v>304800</v>
      </c>
      <c r="M2" s="80"/>
      <c r="N2" s="80"/>
      <c r="O2" s="80"/>
      <c r="P2" s="82"/>
      <c r="Q2" s="80"/>
      <c r="R2" s="80"/>
      <c r="S2" s="80"/>
      <c r="T2" s="82"/>
      <c r="U2" s="80"/>
      <c r="V2" s="83">
        <f>SUM(C2:U2)</f>
        <v>424426</v>
      </c>
      <c r="W2" s="77">
        <v>60</v>
      </c>
    </row>
    <row r="3" spans="1:23" ht="11.25">
      <c r="A3" s="78">
        <v>10688</v>
      </c>
      <c r="B3" s="79" t="s">
        <v>110</v>
      </c>
      <c r="C3" s="80"/>
      <c r="D3" s="80"/>
      <c r="E3" s="81">
        <v>60388</v>
      </c>
      <c r="F3" s="80"/>
      <c r="G3" s="80"/>
      <c r="H3" s="80"/>
      <c r="I3" s="82"/>
      <c r="J3" s="80"/>
      <c r="K3" s="82"/>
      <c r="L3" s="80"/>
      <c r="M3" s="80"/>
      <c r="N3" s="80"/>
      <c r="O3" s="80"/>
      <c r="P3" s="82"/>
      <c r="Q3" s="80"/>
      <c r="R3" s="80"/>
      <c r="S3" s="80"/>
      <c r="T3" s="82"/>
      <c r="U3" s="80"/>
      <c r="V3" s="83">
        <f aca="true" t="shared" si="0" ref="V3:V49">SUM(C3:U3)</f>
        <v>60388</v>
      </c>
      <c r="W3" s="77">
        <v>60</v>
      </c>
    </row>
    <row r="4" spans="1:23" ht="11.25">
      <c r="A4" s="78">
        <v>10768</v>
      </c>
      <c r="B4" s="79" t="s">
        <v>111</v>
      </c>
      <c r="C4" s="80"/>
      <c r="D4" s="80"/>
      <c r="E4" s="81">
        <v>40541.6</v>
      </c>
      <c r="F4" s="80"/>
      <c r="G4" s="80"/>
      <c r="H4" s="80"/>
      <c r="I4" s="82"/>
      <c r="J4" s="80"/>
      <c r="K4" s="82"/>
      <c r="L4" s="80"/>
      <c r="M4" s="80"/>
      <c r="N4" s="82"/>
      <c r="O4" s="80"/>
      <c r="P4" s="80"/>
      <c r="Q4" s="80"/>
      <c r="R4" s="80"/>
      <c r="S4" s="82"/>
      <c r="T4" s="82"/>
      <c r="U4" s="80"/>
      <c r="V4" s="83">
        <f t="shared" si="0"/>
        <v>40541.6</v>
      </c>
      <c r="W4" s="77">
        <v>60</v>
      </c>
    </row>
    <row r="5" spans="1:23" ht="22.5">
      <c r="A5" s="78">
        <v>10769</v>
      </c>
      <c r="B5" s="79" t="s">
        <v>112</v>
      </c>
      <c r="C5" s="80"/>
      <c r="D5" s="80"/>
      <c r="E5" s="81">
        <v>29692</v>
      </c>
      <c r="F5" s="80"/>
      <c r="G5" s="80"/>
      <c r="H5" s="80"/>
      <c r="I5" s="82"/>
      <c r="J5" s="80"/>
      <c r="K5" s="82"/>
      <c r="L5" s="80"/>
      <c r="M5" s="80"/>
      <c r="N5" s="82"/>
      <c r="O5" s="80"/>
      <c r="P5" s="80"/>
      <c r="Q5" s="80"/>
      <c r="R5" s="80"/>
      <c r="S5" s="82"/>
      <c r="T5" s="82"/>
      <c r="U5" s="80"/>
      <c r="V5" s="83">
        <f t="shared" si="0"/>
        <v>29692</v>
      </c>
      <c r="W5" s="77">
        <v>60</v>
      </c>
    </row>
    <row r="6" spans="1:23" ht="15.75" customHeight="1">
      <c r="A6" s="78">
        <v>10770</v>
      </c>
      <c r="B6" s="79" t="s">
        <v>113</v>
      </c>
      <c r="C6" s="80"/>
      <c r="D6" s="80"/>
      <c r="E6" s="81">
        <v>39956</v>
      </c>
      <c r="F6" s="80"/>
      <c r="G6" s="80"/>
      <c r="H6" s="80"/>
      <c r="I6" s="82"/>
      <c r="J6" s="80"/>
      <c r="K6" s="82"/>
      <c r="L6" s="80"/>
      <c r="M6" s="80"/>
      <c r="N6" s="82"/>
      <c r="O6" s="80"/>
      <c r="P6" s="80"/>
      <c r="Q6" s="80"/>
      <c r="R6" s="80"/>
      <c r="S6" s="82"/>
      <c r="T6" s="82"/>
      <c r="U6" s="80"/>
      <c r="V6" s="83">
        <f t="shared" si="0"/>
        <v>39956</v>
      </c>
      <c r="W6" s="77">
        <v>60</v>
      </c>
    </row>
    <row r="7" spans="1:23" ht="11.25">
      <c r="A7" s="78">
        <v>10771</v>
      </c>
      <c r="B7" s="79" t="s">
        <v>114</v>
      </c>
      <c r="C7" s="80"/>
      <c r="D7" s="80"/>
      <c r="E7" s="81">
        <v>29264.8</v>
      </c>
      <c r="F7" s="80"/>
      <c r="G7" s="80"/>
      <c r="H7" s="80"/>
      <c r="I7" s="82"/>
      <c r="J7" s="80"/>
      <c r="K7" s="80"/>
      <c r="L7" s="80"/>
      <c r="M7" s="80"/>
      <c r="N7" s="82"/>
      <c r="O7" s="80"/>
      <c r="P7" s="80"/>
      <c r="Q7" s="80"/>
      <c r="R7" s="80"/>
      <c r="S7" s="82"/>
      <c r="T7" s="82"/>
      <c r="U7" s="80"/>
      <c r="V7" s="83">
        <f t="shared" si="0"/>
        <v>29264.8</v>
      </c>
      <c r="W7" s="77">
        <v>60</v>
      </c>
    </row>
    <row r="8" spans="1:23" ht="11.25">
      <c r="A8" s="78">
        <v>10772</v>
      </c>
      <c r="B8" s="79" t="s">
        <v>115</v>
      </c>
      <c r="C8" s="80"/>
      <c r="D8" s="80"/>
      <c r="E8" s="81">
        <v>81662.4</v>
      </c>
      <c r="F8" s="80"/>
      <c r="G8" s="80"/>
      <c r="H8" s="80"/>
      <c r="I8" s="82"/>
      <c r="J8" s="80"/>
      <c r="K8" s="82"/>
      <c r="L8" s="80"/>
      <c r="M8" s="80"/>
      <c r="N8" s="80"/>
      <c r="O8" s="80"/>
      <c r="P8" s="82"/>
      <c r="Q8" s="80"/>
      <c r="R8" s="80"/>
      <c r="S8" s="82"/>
      <c r="T8" s="82"/>
      <c r="U8" s="80"/>
      <c r="V8" s="83">
        <f t="shared" si="0"/>
        <v>81662.4</v>
      </c>
      <c r="W8" s="77">
        <v>60</v>
      </c>
    </row>
    <row r="9" spans="1:23" ht="11.25">
      <c r="A9" s="78">
        <v>10773</v>
      </c>
      <c r="B9" s="79" t="s">
        <v>116</v>
      </c>
      <c r="C9" s="80"/>
      <c r="D9" s="80"/>
      <c r="E9" s="81">
        <v>36312.8</v>
      </c>
      <c r="F9" s="80"/>
      <c r="G9" s="80"/>
      <c r="H9" s="80"/>
      <c r="I9" s="82"/>
      <c r="J9" s="80"/>
      <c r="K9" s="80"/>
      <c r="L9" s="80"/>
      <c r="M9" s="80"/>
      <c r="N9" s="82"/>
      <c r="O9" s="80"/>
      <c r="P9" s="80"/>
      <c r="Q9" s="80"/>
      <c r="R9" s="80"/>
      <c r="S9" s="82"/>
      <c r="T9" s="82"/>
      <c r="U9" s="80"/>
      <c r="V9" s="83">
        <f t="shared" si="0"/>
        <v>36312.8</v>
      </c>
      <c r="W9" s="77">
        <v>60</v>
      </c>
    </row>
    <row r="10" spans="1:23" ht="11.25">
      <c r="A10" s="78">
        <v>10774</v>
      </c>
      <c r="B10" s="79" t="s">
        <v>117</v>
      </c>
      <c r="C10" s="80"/>
      <c r="D10" s="80"/>
      <c r="E10" s="81">
        <v>36629.6</v>
      </c>
      <c r="F10" s="80"/>
      <c r="G10" s="80"/>
      <c r="H10" s="82"/>
      <c r="I10" s="82"/>
      <c r="J10" s="80"/>
      <c r="K10" s="82"/>
      <c r="L10" s="80"/>
      <c r="M10" s="80"/>
      <c r="N10" s="82"/>
      <c r="O10" s="80"/>
      <c r="P10" s="80"/>
      <c r="Q10" s="80"/>
      <c r="R10" s="80"/>
      <c r="S10" s="82"/>
      <c r="T10" s="82"/>
      <c r="U10" s="80"/>
      <c r="V10" s="83">
        <f t="shared" si="0"/>
        <v>36629.6</v>
      </c>
      <c r="W10" s="77">
        <v>60</v>
      </c>
    </row>
    <row r="11" spans="1:23" ht="11.25">
      <c r="A11" s="78">
        <v>10775</v>
      </c>
      <c r="B11" s="79" t="s">
        <v>118</v>
      </c>
      <c r="C11" s="80"/>
      <c r="D11" s="80"/>
      <c r="E11" s="81">
        <v>29122.4</v>
      </c>
      <c r="F11" s="80"/>
      <c r="G11" s="80"/>
      <c r="H11" s="80"/>
      <c r="I11" s="82"/>
      <c r="J11" s="80"/>
      <c r="K11" s="82"/>
      <c r="L11" s="80"/>
      <c r="M11" s="80"/>
      <c r="N11" s="82"/>
      <c r="O11" s="80"/>
      <c r="P11" s="80"/>
      <c r="Q11" s="80"/>
      <c r="R11" s="80"/>
      <c r="S11" s="82"/>
      <c r="T11" s="82"/>
      <c r="U11" s="80"/>
      <c r="V11" s="83">
        <f t="shared" si="0"/>
        <v>29122.4</v>
      </c>
      <c r="W11" s="77">
        <v>60</v>
      </c>
    </row>
    <row r="12" spans="1:23" ht="11.25">
      <c r="A12" s="78">
        <v>10776</v>
      </c>
      <c r="B12" s="79" t="s">
        <v>119</v>
      </c>
      <c r="C12" s="80"/>
      <c r="D12" s="80"/>
      <c r="E12" s="81">
        <v>35626.4</v>
      </c>
      <c r="F12" s="80"/>
      <c r="G12" s="80"/>
      <c r="H12" s="80"/>
      <c r="I12" s="82"/>
      <c r="J12" s="80"/>
      <c r="K12" s="80"/>
      <c r="L12" s="80"/>
      <c r="M12" s="80"/>
      <c r="N12" s="82"/>
      <c r="O12" s="80"/>
      <c r="P12" s="80"/>
      <c r="Q12" s="80"/>
      <c r="R12" s="80"/>
      <c r="S12" s="82"/>
      <c r="T12" s="82"/>
      <c r="U12" s="80"/>
      <c r="V12" s="83">
        <f t="shared" si="0"/>
        <v>35626.4</v>
      </c>
      <c r="W12" s="77">
        <v>60</v>
      </c>
    </row>
    <row r="13" spans="1:23" ht="11.25">
      <c r="A13" s="78">
        <v>10777</v>
      </c>
      <c r="B13" s="79" t="s">
        <v>120</v>
      </c>
      <c r="C13" s="80"/>
      <c r="D13" s="80"/>
      <c r="E13" s="81">
        <v>56777.6</v>
      </c>
      <c r="F13" s="80"/>
      <c r="G13" s="80"/>
      <c r="H13" s="80"/>
      <c r="I13" s="82"/>
      <c r="J13" s="80"/>
      <c r="K13" s="82"/>
      <c r="L13" s="80"/>
      <c r="M13" s="80"/>
      <c r="N13" s="82"/>
      <c r="O13" s="80"/>
      <c r="P13" s="82"/>
      <c r="Q13" s="80"/>
      <c r="R13" s="80"/>
      <c r="S13" s="82"/>
      <c r="T13" s="82"/>
      <c r="U13" s="80"/>
      <c r="V13" s="83">
        <f t="shared" si="0"/>
        <v>56777.6</v>
      </c>
      <c r="W13" s="77">
        <v>60</v>
      </c>
    </row>
    <row r="14" spans="1:23" ht="11.25">
      <c r="A14" s="78">
        <v>10778</v>
      </c>
      <c r="B14" s="79" t="s">
        <v>121</v>
      </c>
      <c r="C14" s="80"/>
      <c r="D14" s="80"/>
      <c r="E14" s="81">
        <v>17009.6</v>
      </c>
      <c r="F14" s="80"/>
      <c r="G14" s="80"/>
      <c r="H14" s="80"/>
      <c r="I14" s="82"/>
      <c r="J14" s="80"/>
      <c r="K14" s="82"/>
      <c r="L14" s="82"/>
      <c r="M14" s="80"/>
      <c r="N14" s="82"/>
      <c r="O14" s="80"/>
      <c r="P14" s="80"/>
      <c r="Q14" s="80"/>
      <c r="R14" s="80"/>
      <c r="S14" s="82"/>
      <c r="T14" s="82"/>
      <c r="U14" s="80"/>
      <c r="V14" s="83">
        <f t="shared" si="0"/>
        <v>17009.6</v>
      </c>
      <c r="W14" s="77">
        <v>60</v>
      </c>
    </row>
    <row r="15" spans="1:23" ht="11.25">
      <c r="A15" s="78">
        <v>10779</v>
      </c>
      <c r="B15" s="79" t="s">
        <v>122</v>
      </c>
      <c r="C15" s="80"/>
      <c r="D15" s="80"/>
      <c r="E15" s="81">
        <v>42768</v>
      </c>
      <c r="F15" s="80"/>
      <c r="G15" s="80"/>
      <c r="H15" s="80"/>
      <c r="I15" s="82"/>
      <c r="J15" s="80"/>
      <c r="K15" s="82"/>
      <c r="L15" s="80"/>
      <c r="M15" s="82"/>
      <c r="N15" s="82"/>
      <c r="O15" s="80"/>
      <c r="P15" s="80"/>
      <c r="Q15" s="80"/>
      <c r="R15" s="80"/>
      <c r="S15" s="82"/>
      <c r="T15" s="82"/>
      <c r="U15" s="80"/>
      <c r="V15" s="83">
        <f t="shared" si="0"/>
        <v>42768</v>
      </c>
      <c r="W15" s="77">
        <v>60</v>
      </c>
    </row>
    <row r="16" spans="1:23" ht="11.25">
      <c r="A16" s="78">
        <v>10780</v>
      </c>
      <c r="B16" s="79" t="s">
        <v>123</v>
      </c>
      <c r="C16" s="80"/>
      <c r="D16" s="80"/>
      <c r="E16" s="81">
        <v>21146.4</v>
      </c>
      <c r="F16" s="80"/>
      <c r="G16" s="80"/>
      <c r="H16" s="80"/>
      <c r="I16" s="82"/>
      <c r="J16" s="80"/>
      <c r="K16" s="80"/>
      <c r="L16" s="80"/>
      <c r="M16" s="80"/>
      <c r="N16" s="82"/>
      <c r="O16" s="80"/>
      <c r="P16" s="80"/>
      <c r="Q16" s="80"/>
      <c r="R16" s="80"/>
      <c r="S16" s="82"/>
      <c r="T16" s="82"/>
      <c r="U16" s="80"/>
      <c r="V16" s="83">
        <f t="shared" si="0"/>
        <v>21146.4</v>
      </c>
      <c r="W16" s="77">
        <v>60</v>
      </c>
    </row>
    <row r="17" spans="1:23" ht="11.25">
      <c r="A17" s="78">
        <v>10781</v>
      </c>
      <c r="B17" s="79" t="s">
        <v>124</v>
      </c>
      <c r="C17" s="80"/>
      <c r="D17" s="80"/>
      <c r="E17" s="81">
        <v>8167.2</v>
      </c>
      <c r="F17" s="80"/>
      <c r="G17" s="80"/>
      <c r="H17" s="80"/>
      <c r="I17" s="82"/>
      <c r="J17" s="80"/>
      <c r="K17" s="80"/>
      <c r="L17" s="82"/>
      <c r="M17" s="80"/>
      <c r="N17" s="82"/>
      <c r="O17" s="80"/>
      <c r="P17" s="80"/>
      <c r="Q17" s="80"/>
      <c r="R17" s="80"/>
      <c r="S17" s="82"/>
      <c r="T17" s="82"/>
      <c r="U17" s="80"/>
      <c r="V17" s="83">
        <f t="shared" si="0"/>
        <v>8167.2</v>
      </c>
      <c r="W17" s="77">
        <v>60</v>
      </c>
    </row>
    <row r="18" spans="2:23" ht="11.25">
      <c r="B18" s="84" t="s">
        <v>108</v>
      </c>
      <c r="C18" s="85">
        <v>46399569.97</v>
      </c>
      <c r="D18" s="85">
        <v>105572885.66</v>
      </c>
      <c r="E18" s="85">
        <v>29421796.29</v>
      </c>
      <c r="F18" s="85">
        <v>75414865.5</v>
      </c>
      <c r="G18" s="85">
        <v>21576879.4</v>
      </c>
      <c r="H18" s="85">
        <v>1107888</v>
      </c>
      <c r="I18" s="86" t="s">
        <v>107</v>
      </c>
      <c r="J18" s="85">
        <v>928818.42</v>
      </c>
      <c r="K18" s="86" t="s">
        <v>107</v>
      </c>
      <c r="L18" s="85">
        <v>119339.65</v>
      </c>
      <c r="M18" s="85">
        <v>2937944</v>
      </c>
      <c r="N18" s="85">
        <v>14575957</v>
      </c>
      <c r="O18" s="85">
        <v>2347535</v>
      </c>
      <c r="P18" s="86" t="s">
        <v>107</v>
      </c>
      <c r="Q18" s="85">
        <v>6880614.34</v>
      </c>
      <c r="R18" s="85">
        <v>14003294.78</v>
      </c>
      <c r="S18" s="85">
        <v>151060</v>
      </c>
      <c r="T18" s="86" t="s">
        <v>107</v>
      </c>
      <c r="U18" s="85">
        <v>100000</v>
      </c>
      <c r="V18" s="87">
        <f t="shared" si="0"/>
        <v>321538448.00999993</v>
      </c>
      <c r="W18" s="88">
        <v>59</v>
      </c>
    </row>
    <row r="19" spans="2:23" ht="11.25">
      <c r="B19" s="84" t="s">
        <v>110</v>
      </c>
      <c r="C19" s="85">
        <v>21848994.55</v>
      </c>
      <c r="D19" s="85">
        <v>24802694.59</v>
      </c>
      <c r="E19" s="85">
        <v>8529346.09</v>
      </c>
      <c r="F19" s="85">
        <v>13065431.25</v>
      </c>
      <c r="G19" s="85">
        <v>9102633.52</v>
      </c>
      <c r="H19" s="85">
        <v>1607398</v>
      </c>
      <c r="I19" s="86" t="s">
        <v>107</v>
      </c>
      <c r="J19" s="85">
        <v>594632.37</v>
      </c>
      <c r="K19" s="86" t="s">
        <v>107</v>
      </c>
      <c r="L19" s="85">
        <v>898429.3</v>
      </c>
      <c r="M19" s="85">
        <v>1140548</v>
      </c>
      <c r="N19" s="85">
        <v>2634024</v>
      </c>
      <c r="O19" s="85">
        <v>1785015</v>
      </c>
      <c r="P19" s="86" t="s">
        <v>107</v>
      </c>
      <c r="Q19" s="85">
        <v>3439844.67</v>
      </c>
      <c r="R19" s="85">
        <v>5256892.43</v>
      </c>
      <c r="S19" s="85">
        <v>60000</v>
      </c>
      <c r="T19" s="86" t="s">
        <v>107</v>
      </c>
      <c r="U19" s="85">
        <v>100000</v>
      </c>
      <c r="V19" s="87">
        <f t="shared" si="0"/>
        <v>94865883.77000001</v>
      </c>
      <c r="W19" s="88">
        <v>59</v>
      </c>
    </row>
    <row r="20" spans="2:23" ht="11.25">
      <c r="B20" s="84" t="s">
        <v>111</v>
      </c>
      <c r="C20" s="85">
        <v>11212588.71</v>
      </c>
      <c r="D20" s="85">
        <v>4812090.49</v>
      </c>
      <c r="E20" s="85">
        <v>6725671.34</v>
      </c>
      <c r="F20" s="85">
        <v>961973.36</v>
      </c>
      <c r="G20" s="85">
        <v>3974493.33</v>
      </c>
      <c r="H20" s="85">
        <v>736278</v>
      </c>
      <c r="I20" s="86" t="s">
        <v>107</v>
      </c>
      <c r="J20" s="85">
        <v>583232.61</v>
      </c>
      <c r="K20" s="86" t="s">
        <v>107</v>
      </c>
      <c r="L20" s="85">
        <v>89506.68</v>
      </c>
      <c r="M20" s="85">
        <v>36446</v>
      </c>
      <c r="N20" s="86" t="s">
        <v>107</v>
      </c>
      <c r="O20" s="85">
        <v>1187889</v>
      </c>
      <c r="P20" s="85">
        <v>1500000</v>
      </c>
      <c r="Q20" s="85">
        <v>2922734.52</v>
      </c>
      <c r="R20" s="85">
        <v>898073.31</v>
      </c>
      <c r="S20" s="86">
        <v>371.38</v>
      </c>
      <c r="T20" s="86" t="s">
        <v>107</v>
      </c>
      <c r="U20" s="85">
        <v>100000</v>
      </c>
      <c r="V20" s="87">
        <f t="shared" si="0"/>
        <v>35741348.730000004</v>
      </c>
      <c r="W20" s="88">
        <v>59</v>
      </c>
    </row>
    <row r="21" spans="2:23" ht="22.5">
      <c r="B21" s="84" t="s">
        <v>112</v>
      </c>
      <c r="C21" s="85">
        <v>10623220.81</v>
      </c>
      <c r="D21" s="85">
        <v>4260366.3</v>
      </c>
      <c r="E21" s="85">
        <v>4981395.48</v>
      </c>
      <c r="F21" s="85">
        <v>841368.52</v>
      </c>
      <c r="G21" s="85">
        <v>2248098.39</v>
      </c>
      <c r="H21" s="85">
        <v>186842</v>
      </c>
      <c r="I21" s="86" t="s">
        <v>107</v>
      </c>
      <c r="J21" s="85">
        <v>335482.32</v>
      </c>
      <c r="K21" s="86" t="s">
        <v>107</v>
      </c>
      <c r="L21" s="85">
        <v>79943.09</v>
      </c>
      <c r="M21" s="85">
        <v>25309</v>
      </c>
      <c r="N21" s="86" t="s">
        <v>107</v>
      </c>
      <c r="O21" s="85">
        <v>951592</v>
      </c>
      <c r="P21" s="85">
        <v>1500000</v>
      </c>
      <c r="Q21" s="85">
        <v>2089024.7</v>
      </c>
      <c r="R21" s="85">
        <v>447333.71</v>
      </c>
      <c r="S21" s="86" t="s">
        <v>107</v>
      </c>
      <c r="T21" s="86" t="s">
        <v>107</v>
      </c>
      <c r="U21" s="85">
        <v>100000</v>
      </c>
      <c r="V21" s="87">
        <f t="shared" si="0"/>
        <v>28669976.32</v>
      </c>
      <c r="W21" s="88">
        <v>59</v>
      </c>
    </row>
    <row r="22" spans="2:23" ht="11.25">
      <c r="B22" s="84" t="s">
        <v>113</v>
      </c>
      <c r="C22" s="85">
        <v>4113692.79</v>
      </c>
      <c r="D22" s="85">
        <v>2760721.72</v>
      </c>
      <c r="E22" s="85">
        <v>6647609.74</v>
      </c>
      <c r="F22" s="85">
        <v>546133.03</v>
      </c>
      <c r="G22" s="85">
        <v>1735441.32</v>
      </c>
      <c r="H22" s="85">
        <v>568220</v>
      </c>
      <c r="I22" s="86" t="s">
        <v>107</v>
      </c>
      <c r="J22" s="85">
        <v>750633.4</v>
      </c>
      <c r="K22" s="86" t="s">
        <v>107</v>
      </c>
      <c r="L22" s="85">
        <v>44015</v>
      </c>
      <c r="M22" s="85">
        <v>88518</v>
      </c>
      <c r="N22" s="86" t="s">
        <v>107</v>
      </c>
      <c r="O22" s="85">
        <v>793344</v>
      </c>
      <c r="P22" s="85">
        <v>2500000</v>
      </c>
      <c r="Q22" s="85">
        <v>3383438.27</v>
      </c>
      <c r="R22" s="85">
        <v>316721.67</v>
      </c>
      <c r="S22" s="86" t="s">
        <v>107</v>
      </c>
      <c r="T22" s="86" t="s">
        <v>107</v>
      </c>
      <c r="U22" s="85">
        <v>100000</v>
      </c>
      <c r="V22" s="87">
        <f t="shared" si="0"/>
        <v>24348488.94</v>
      </c>
      <c r="W22" s="88">
        <v>59</v>
      </c>
    </row>
    <row r="23" spans="2:23" ht="11.25">
      <c r="B23" s="84" t="s">
        <v>114</v>
      </c>
      <c r="C23" s="85">
        <v>7125342.89</v>
      </c>
      <c r="D23" s="85">
        <v>2205320.21</v>
      </c>
      <c r="E23" s="85">
        <v>5019608.05</v>
      </c>
      <c r="F23" s="85">
        <v>471016.2</v>
      </c>
      <c r="G23" s="85">
        <v>1476568.49</v>
      </c>
      <c r="H23" s="85">
        <v>290239</v>
      </c>
      <c r="I23" s="86" t="s">
        <v>107</v>
      </c>
      <c r="J23" s="85">
        <v>527019.33</v>
      </c>
      <c r="K23" s="85">
        <v>2000000</v>
      </c>
      <c r="L23" s="85">
        <v>29750.95</v>
      </c>
      <c r="M23" s="85">
        <v>10436</v>
      </c>
      <c r="N23" s="86" t="s">
        <v>107</v>
      </c>
      <c r="O23" s="85">
        <v>722854</v>
      </c>
      <c r="P23" s="85">
        <v>2500000</v>
      </c>
      <c r="Q23" s="85">
        <v>3127057.46</v>
      </c>
      <c r="R23" s="85">
        <v>397886.04</v>
      </c>
      <c r="S23" s="86" t="s">
        <v>107</v>
      </c>
      <c r="T23" s="86" t="s">
        <v>107</v>
      </c>
      <c r="U23" s="85">
        <v>100000</v>
      </c>
      <c r="V23" s="87">
        <f t="shared" si="0"/>
        <v>26003098.619999997</v>
      </c>
      <c r="W23" s="88">
        <v>59</v>
      </c>
    </row>
    <row r="24" spans="2:23" ht="11.25">
      <c r="B24" s="84" t="s">
        <v>115</v>
      </c>
      <c r="C24" s="85">
        <v>25541003.83</v>
      </c>
      <c r="D24" s="85">
        <v>8053979.38</v>
      </c>
      <c r="E24" s="85">
        <v>13762243.86</v>
      </c>
      <c r="F24" s="85">
        <v>2039677.8</v>
      </c>
      <c r="G24" s="85">
        <v>4368098.53</v>
      </c>
      <c r="H24" s="85">
        <v>437809</v>
      </c>
      <c r="I24" s="86" t="s">
        <v>107</v>
      </c>
      <c r="J24" s="85">
        <v>618600.95</v>
      </c>
      <c r="K24" s="86" t="s">
        <v>107</v>
      </c>
      <c r="L24" s="85">
        <v>123951.85</v>
      </c>
      <c r="M24" s="85">
        <v>115886</v>
      </c>
      <c r="N24" s="85">
        <v>50000</v>
      </c>
      <c r="O24" s="85">
        <v>1384252</v>
      </c>
      <c r="P24" s="86" t="s">
        <v>107</v>
      </c>
      <c r="Q24" s="85">
        <v>2794038.14</v>
      </c>
      <c r="R24" s="85">
        <v>429254.72</v>
      </c>
      <c r="S24" s="86">
        <v>742.75</v>
      </c>
      <c r="T24" s="86" t="s">
        <v>107</v>
      </c>
      <c r="U24" s="85">
        <v>100000</v>
      </c>
      <c r="V24" s="87">
        <f t="shared" si="0"/>
        <v>59819538.81</v>
      </c>
      <c r="W24" s="88">
        <v>59</v>
      </c>
    </row>
    <row r="25" spans="2:23" ht="11.25">
      <c r="B25" s="84" t="s">
        <v>116</v>
      </c>
      <c r="C25" s="85">
        <v>12801112.08</v>
      </c>
      <c r="D25" s="85">
        <v>4848717.1</v>
      </c>
      <c r="E25" s="85">
        <v>6847342.06</v>
      </c>
      <c r="F25" s="85">
        <v>664425.75</v>
      </c>
      <c r="G25" s="85">
        <v>1923884.95</v>
      </c>
      <c r="H25" s="85">
        <v>288087</v>
      </c>
      <c r="I25" s="86" t="s">
        <v>107</v>
      </c>
      <c r="J25" s="85">
        <v>588545.31</v>
      </c>
      <c r="K25" s="85">
        <v>3000000</v>
      </c>
      <c r="L25" s="85">
        <v>30107.4</v>
      </c>
      <c r="M25" s="85">
        <v>21042</v>
      </c>
      <c r="N25" s="86" t="s">
        <v>107</v>
      </c>
      <c r="O25" s="85">
        <v>1046787</v>
      </c>
      <c r="P25" s="85">
        <v>1500000</v>
      </c>
      <c r="Q25" s="85">
        <v>2977013.17</v>
      </c>
      <c r="R25" s="85">
        <v>377458.46</v>
      </c>
      <c r="S25" s="86" t="s">
        <v>107</v>
      </c>
      <c r="T25" s="86" t="s">
        <v>107</v>
      </c>
      <c r="U25" s="85">
        <v>100000</v>
      </c>
      <c r="V25" s="87">
        <f t="shared" si="0"/>
        <v>37014522.279999994</v>
      </c>
      <c r="W25" s="88">
        <v>59</v>
      </c>
    </row>
    <row r="26" spans="2:23" ht="11.25">
      <c r="B26" s="84" t="s">
        <v>117</v>
      </c>
      <c r="C26" s="85">
        <v>13416349.72</v>
      </c>
      <c r="D26" s="85">
        <v>4409612.64</v>
      </c>
      <c r="E26" s="85">
        <v>6683451.89</v>
      </c>
      <c r="F26" s="85">
        <v>777866.71</v>
      </c>
      <c r="G26" s="85">
        <v>2306477.32</v>
      </c>
      <c r="H26" s="86" t="s">
        <v>107</v>
      </c>
      <c r="I26" s="86" t="s">
        <v>107</v>
      </c>
      <c r="J26" s="85">
        <v>537036.56</v>
      </c>
      <c r="K26" s="86" t="s">
        <v>107</v>
      </c>
      <c r="L26" s="85">
        <v>62516.51</v>
      </c>
      <c r="M26" s="85">
        <v>91876</v>
      </c>
      <c r="N26" s="86" t="s">
        <v>107</v>
      </c>
      <c r="O26" s="85">
        <v>1322140</v>
      </c>
      <c r="P26" s="85">
        <v>1500000</v>
      </c>
      <c r="Q26" s="85">
        <v>3745774.01</v>
      </c>
      <c r="R26" s="85">
        <v>639984.29</v>
      </c>
      <c r="S26" s="86" t="s">
        <v>107</v>
      </c>
      <c r="T26" s="86" t="s">
        <v>107</v>
      </c>
      <c r="U26" s="85">
        <v>100000</v>
      </c>
      <c r="V26" s="87">
        <f t="shared" si="0"/>
        <v>35593085.65</v>
      </c>
      <c r="W26" s="88">
        <v>59</v>
      </c>
    </row>
    <row r="27" spans="2:23" ht="11.25">
      <c r="B27" s="84" t="s">
        <v>118</v>
      </c>
      <c r="C27" s="85">
        <v>7338556.1</v>
      </c>
      <c r="D27" s="85">
        <v>4676984.07</v>
      </c>
      <c r="E27" s="85">
        <v>5514356.31</v>
      </c>
      <c r="F27" s="85">
        <v>1346308.02</v>
      </c>
      <c r="G27" s="85">
        <v>2027904.89</v>
      </c>
      <c r="H27" s="85">
        <v>544597</v>
      </c>
      <c r="I27" s="86" t="s">
        <v>107</v>
      </c>
      <c r="J27" s="85">
        <v>421493.33</v>
      </c>
      <c r="K27" s="86" t="s">
        <v>107</v>
      </c>
      <c r="L27" s="85">
        <v>44946.8</v>
      </c>
      <c r="M27" s="85">
        <v>19983</v>
      </c>
      <c r="N27" s="86" t="s">
        <v>107</v>
      </c>
      <c r="O27" s="85">
        <v>876215</v>
      </c>
      <c r="P27" s="85">
        <v>1500000</v>
      </c>
      <c r="Q27" s="85">
        <v>3461107.55</v>
      </c>
      <c r="R27" s="85">
        <v>670214.02</v>
      </c>
      <c r="S27" s="86" t="s">
        <v>107</v>
      </c>
      <c r="T27" s="86" t="s">
        <v>107</v>
      </c>
      <c r="U27" s="85">
        <v>100000</v>
      </c>
      <c r="V27" s="87">
        <f t="shared" si="0"/>
        <v>28542666.09</v>
      </c>
      <c r="W27" s="88">
        <v>59</v>
      </c>
    </row>
    <row r="28" spans="2:23" ht="11.25">
      <c r="B28" s="84" t="s">
        <v>119</v>
      </c>
      <c r="C28" s="85">
        <v>10471961.9</v>
      </c>
      <c r="D28" s="85">
        <v>3798346.35</v>
      </c>
      <c r="E28" s="85">
        <v>6129594.96</v>
      </c>
      <c r="F28" s="85">
        <v>1119227.94</v>
      </c>
      <c r="G28" s="85">
        <v>1988074.37</v>
      </c>
      <c r="H28" s="85">
        <v>162117</v>
      </c>
      <c r="I28" s="86" t="s">
        <v>107</v>
      </c>
      <c r="J28" s="85">
        <v>518834.02</v>
      </c>
      <c r="K28" s="85">
        <v>3000000</v>
      </c>
      <c r="L28" s="85">
        <v>99664.98</v>
      </c>
      <c r="M28" s="85">
        <v>14700</v>
      </c>
      <c r="N28" s="86" t="s">
        <v>107</v>
      </c>
      <c r="O28" s="85">
        <v>880812</v>
      </c>
      <c r="P28" s="85">
        <v>1500000</v>
      </c>
      <c r="Q28" s="85">
        <v>3525017.84</v>
      </c>
      <c r="R28" s="85">
        <v>527633.46</v>
      </c>
      <c r="S28" s="86" t="s">
        <v>107</v>
      </c>
      <c r="T28" s="86" t="s">
        <v>107</v>
      </c>
      <c r="U28" s="85">
        <v>100000</v>
      </c>
      <c r="V28" s="87">
        <f t="shared" si="0"/>
        <v>33835984.82</v>
      </c>
      <c r="W28" s="88">
        <v>59</v>
      </c>
    </row>
    <row r="29" spans="2:23" ht="11.25">
      <c r="B29" s="84" t="s">
        <v>120</v>
      </c>
      <c r="C29" s="85">
        <v>23138455.45</v>
      </c>
      <c r="D29" s="85">
        <v>7280927.29</v>
      </c>
      <c r="E29" s="85">
        <v>10813319.22</v>
      </c>
      <c r="F29" s="85">
        <v>1351422.98</v>
      </c>
      <c r="G29" s="85">
        <v>4391865.92</v>
      </c>
      <c r="H29" s="85">
        <v>43986</v>
      </c>
      <c r="I29" s="86" t="s">
        <v>107</v>
      </c>
      <c r="J29" s="85">
        <v>686431.08</v>
      </c>
      <c r="K29" s="86" t="s">
        <v>107</v>
      </c>
      <c r="L29" s="85">
        <v>114028.15</v>
      </c>
      <c r="M29" s="85">
        <v>16500</v>
      </c>
      <c r="N29" s="86" t="s">
        <v>107</v>
      </c>
      <c r="O29" s="85">
        <v>1080386</v>
      </c>
      <c r="P29" s="86" t="s">
        <v>107</v>
      </c>
      <c r="Q29" s="85">
        <v>2330915.28</v>
      </c>
      <c r="R29" s="85">
        <v>216566.32</v>
      </c>
      <c r="S29" s="86" t="s">
        <v>107</v>
      </c>
      <c r="T29" s="86" t="s">
        <v>107</v>
      </c>
      <c r="U29" s="85">
        <v>100000</v>
      </c>
      <c r="V29" s="87">
        <f t="shared" si="0"/>
        <v>51564803.69</v>
      </c>
      <c r="W29" s="88">
        <v>59</v>
      </c>
    </row>
    <row r="30" spans="2:23" ht="11.25">
      <c r="B30" s="84" t="s">
        <v>121</v>
      </c>
      <c r="C30" s="85">
        <v>3161489.3</v>
      </c>
      <c r="D30" s="85">
        <v>1012864.37</v>
      </c>
      <c r="E30" s="85">
        <v>2976378.14</v>
      </c>
      <c r="F30" s="85">
        <v>44105.28</v>
      </c>
      <c r="G30" s="85">
        <v>924014.8</v>
      </c>
      <c r="H30" s="85">
        <v>163712</v>
      </c>
      <c r="I30" s="86" t="s">
        <v>107</v>
      </c>
      <c r="J30" s="85">
        <v>294176.66</v>
      </c>
      <c r="K30" s="86" t="s">
        <v>107</v>
      </c>
      <c r="L30" s="86" t="s">
        <v>107</v>
      </c>
      <c r="M30" s="85">
        <v>20817</v>
      </c>
      <c r="N30" s="86" t="s">
        <v>107</v>
      </c>
      <c r="O30" s="85">
        <v>455876</v>
      </c>
      <c r="P30" s="85">
        <v>2500000</v>
      </c>
      <c r="Q30" s="85">
        <v>1239259.67</v>
      </c>
      <c r="R30" s="85">
        <v>158053.18</v>
      </c>
      <c r="S30" s="86" t="s">
        <v>107</v>
      </c>
      <c r="T30" s="86" t="s">
        <v>107</v>
      </c>
      <c r="U30" s="85">
        <v>100000</v>
      </c>
      <c r="V30" s="87">
        <f t="shared" si="0"/>
        <v>13050746.4</v>
      </c>
      <c r="W30" s="88">
        <v>59</v>
      </c>
    </row>
    <row r="31" spans="2:23" ht="11.25">
      <c r="B31" s="84" t="s">
        <v>122</v>
      </c>
      <c r="C31" s="85">
        <v>12305943.74</v>
      </c>
      <c r="D31" s="85">
        <v>4035787.41</v>
      </c>
      <c r="E31" s="85">
        <v>7494694.43</v>
      </c>
      <c r="F31" s="85">
        <v>863103.11</v>
      </c>
      <c r="G31" s="85">
        <v>2447942.89</v>
      </c>
      <c r="H31" s="85">
        <v>505484</v>
      </c>
      <c r="I31" s="86" t="s">
        <v>107</v>
      </c>
      <c r="J31" s="85">
        <v>753395.52</v>
      </c>
      <c r="K31" s="86" t="s">
        <v>107</v>
      </c>
      <c r="L31" s="85">
        <v>68870.7</v>
      </c>
      <c r="M31" s="86" t="s">
        <v>107</v>
      </c>
      <c r="N31" s="86" t="s">
        <v>107</v>
      </c>
      <c r="O31" s="85">
        <v>1112830</v>
      </c>
      <c r="P31" s="85">
        <v>1500000</v>
      </c>
      <c r="Q31" s="85">
        <v>2744430.4</v>
      </c>
      <c r="R31" s="85">
        <v>1101474.3</v>
      </c>
      <c r="S31" s="86">
        <v>742.75</v>
      </c>
      <c r="T31" s="86" t="s">
        <v>107</v>
      </c>
      <c r="U31" s="85">
        <v>100000</v>
      </c>
      <c r="V31" s="87">
        <f t="shared" si="0"/>
        <v>35034699.24999999</v>
      </c>
      <c r="W31" s="88">
        <v>59</v>
      </c>
    </row>
    <row r="32" spans="2:23" ht="11.25">
      <c r="B32" s="84" t="s">
        <v>123</v>
      </c>
      <c r="C32" s="85">
        <v>7857506.68</v>
      </c>
      <c r="D32" s="85">
        <v>2545244.84</v>
      </c>
      <c r="E32" s="85">
        <v>3815007.89</v>
      </c>
      <c r="F32" s="85">
        <v>267322.07</v>
      </c>
      <c r="G32" s="85">
        <v>1201877.64</v>
      </c>
      <c r="H32" s="85">
        <v>75937</v>
      </c>
      <c r="I32" s="86" t="s">
        <v>107</v>
      </c>
      <c r="J32" s="85">
        <v>296967.46</v>
      </c>
      <c r="K32" s="85">
        <v>3000000</v>
      </c>
      <c r="L32" s="85">
        <v>25453.5</v>
      </c>
      <c r="M32" s="85">
        <v>57332</v>
      </c>
      <c r="N32" s="86" t="s">
        <v>107</v>
      </c>
      <c r="O32" s="85">
        <v>606117</v>
      </c>
      <c r="P32" s="85">
        <v>2500000</v>
      </c>
      <c r="Q32" s="85">
        <v>2142793.05</v>
      </c>
      <c r="R32" s="85">
        <v>281522.08</v>
      </c>
      <c r="S32" s="86" t="s">
        <v>107</v>
      </c>
      <c r="T32" s="86" t="s">
        <v>107</v>
      </c>
      <c r="U32" s="85">
        <v>100000</v>
      </c>
      <c r="V32" s="87">
        <f t="shared" si="0"/>
        <v>24773081.21</v>
      </c>
      <c r="W32" s="88">
        <v>59</v>
      </c>
    </row>
    <row r="33" spans="2:23" ht="11.25">
      <c r="B33" s="84" t="s">
        <v>124</v>
      </c>
      <c r="C33" s="85">
        <v>2041695.87</v>
      </c>
      <c r="D33" s="85">
        <v>2143912.45</v>
      </c>
      <c r="E33" s="85">
        <v>1925586.02</v>
      </c>
      <c r="F33" s="85">
        <v>502702.81</v>
      </c>
      <c r="G33" s="85">
        <v>565841.08</v>
      </c>
      <c r="H33" s="85">
        <v>95309</v>
      </c>
      <c r="I33" s="86" t="s">
        <v>107</v>
      </c>
      <c r="J33" s="85">
        <v>243599.78</v>
      </c>
      <c r="K33" s="85">
        <v>2000000</v>
      </c>
      <c r="L33" s="86" t="s">
        <v>107</v>
      </c>
      <c r="M33" s="85">
        <v>6960</v>
      </c>
      <c r="N33" s="86" t="s">
        <v>107</v>
      </c>
      <c r="O33" s="85">
        <v>427523</v>
      </c>
      <c r="P33" s="85">
        <v>5000000</v>
      </c>
      <c r="Q33" s="85">
        <v>1578726.33</v>
      </c>
      <c r="R33" s="85">
        <v>364990.66</v>
      </c>
      <c r="S33" s="86" t="s">
        <v>107</v>
      </c>
      <c r="T33" s="86" t="s">
        <v>107</v>
      </c>
      <c r="U33" s="85">
        <v>100000</v>
      </c>
      <c r="V33" s="87">
        <f t="shared" si="0"/>
        <v>16996847</v>
      </c>
      <c r="W33" s="88">
        <v>59</v>
      </c>
    </row>
    <row r="34" spans="2:23" ht="11.25">
      <c r="B34" s="89" t="s">
        <v>108</v>
      </c>
      <c r="C34" s="90">
        <v>34192239.75</v>
      </c>
      <c r="D34" s="90">
        <v>79793418.16</v>
      </c>
      <c r="E34" s="90">
        <v>37853434.8</v>
      </c>
      <c r="F34" s="90">
        <v>36005572.74</v>
      </c>
      <c r="G34" s="90">
        <v>22889133.52</v>
      </c>
      <c r="H34" s="90">
        <v>783643</v>
      </c>
      <c r="J34" s="91">
        <v>626814.32</v>
      </c>
      <c r="K34" s="92"/>
      <c r="L34" s="92"/>
      <c r="M34" s="91">
        <v>524000</v>
      </c>
      <c r="N34" s="91">
        <v>21585574.4</v>
      </c>
      <c r="O34" s="91">
        <v>2415154</v>
      </c>
      <c r="P34" s="92"/>
      <c r="Q34" s="91">
        <v>9889871</v>
      </c>
      <c r="R34" s="91">
        <v>12412664.4</v>
      </c>
      <c r="S34" s="91">
        <v>1717000</v>
      </c>
      <c r="T34" s="92"/>
      <c r="U34" s="92"/>
      <c r="V34" s="93">
        <f t="shared" si="0"/>
        <v>260688520.09</v>
      </c>
      <c r="W34" s="77">
        <v>58</v>
      </c>
    </row>
    <row r="35" spans="2:23" ht="11.25">
      <c r="B35" s="89" t="s">
        <v>110</v>
      </c>
      <c r="C35" s="90">
        <v>24234857.92</v>
      </c>
      <c r="D35" s="90">
        <v>20781899.79</v>
      </c>
      <c r="E35" s="90">
        <v>11335879.42</v>
      </c>
      <c r="F35" s="90">
        <v>18166484.06</v>
      </c>
      <c r="G35" s="90">
        <v>9173950.51</v>
      </c>
      <c r="H35" s="90">
        <v>2171283</v>
      </c>
      <c r="J35" s="91">
        <v>173416.46</v>
      </c>
      <c r="K35" s="92"/>
      <c r="L35" s="92"/>
      <c r="M35" s="91">
        <v>698680</v>
      </c>
      <c r="N35" s="91">
        <v>4050111</v>
      </c>
      <c r="O35" s="91">
        <v>1646765</v>
      </c>
      <c r="P35" s="92"/>
      <c r="Q35" s="91">
        <v>4947479</v>
      </c>
      <c r="R35" s="91">
        <v>4071018.52</v>
      </c>
      <c r="S35" s="91">
        <v>631000</v>
      </c>
      <c r="T35" s="92"/>
      <c r="U35" s="92"/>
      <c r="V35" s="93">
        <f t="shared" si="0"/>
        <v>102082824.67999999</v>
      </c>
      <c r="W35" s="77">
        <v>58</v>
      </c>
    </row>
    <row r="36" spans="2:23" ht="11.25">
      <c r="B36" s="89" t="s">
        <v>111</v>
      </c>
      <c r="C36" s="90">
        <v>8558611.96</v>
      </c>
      <c r="D36" s="90">
        <v>5258467.67</v>
      </c>
      <c r="E36" s="90">
        <v>6516648.22</v>
      </c>
      <c r="F36" s="90">
        <v>1424620.06</v>
      </c>
      <c r="G36" s="90">
        <v>2267134.11</v>
      </c>
      <c r="H36" s="90">
        <v>1061394</v>
      </c>
      <c r="J36" s="91">
        <v>359039.24</v>
      </c>
      <c r="K36" s="92"/>
      <c r="L36" s="92"/>
      <c r="M36" s="91">
        <v>31000</v>
      </c>
      <c r="N36" s="91">
        <v>20155.2</v>
      </c>
      <c r="O36" s="91">
        <v>1189948</v>
      </c>
      <c r="P36" s="92"/>
      <c r="Q36" s="91">
        <v>2053193</v>
      </c>
      <c r="R36" s="91">
        <v>951819.02</v>
      </c>
      <c r="S36" s="91">
        <v>67330.91</v>
      </c>
      <c r="T36" s="92"/>
      <c r="U36" s="92"/>
      <c r="V36" s="93">
        <f t="shared" si="0"/>
        <v>29759361.389999997</v>
      </c>
      <c r="W36" s="77">
        <v>58</v>
      </c>
    </row>
    <row r="37" spans="2:23" ht="22.5">
      <c r="B37" s="89" t="s">
        <v>112</v>
      </c>
      <c r="C37" s="90">
        <v>8931656.89</v>
      </c>
      <c r="D37" s="90">
        <v>3805783.23</v>
      </c>
      <c r="E37" s="90">
        <v>5368345.41</v>
      </c>
      <c r="F37" s="90">
        <v>1398977.26</v>
      </c>
      <c r="G37" s="90">
        <v>1948373.18</v>
      </c>
      <c r="H37" s="90">
        <v>242640</v>
      </c>
      <c r="J37" s="91">
        <v>273526.68</v>
      </c>
      <c r="K37" s="92"/>
      <c r="L37" s="92"/>
      <c r="M37" s="91">
        <v>85147</v>
      </c>
      <c r="N37" s="91">
        <v>0</v>
      </c>
      <c r="O37" s="91">
        <v>814856</v>
      </c>
      <c r="P37" s="92"/>
      <c r="Q37" s="91">
        <v>1614651</v>
      </c>
      <c r="R37" s="91">
        <v>472427.34</v>
      </c>
      <c r="S37" s="91">
        <v>0</v>
      </c>
      <c r="T37" s="92"/>
      <c r="U37" s="92"/>
      <c r="V37" s="93">
        <f t="shared" si="0"/>
        <v>24956383.990000002</v>
      </c>
      <c r="W37" s="77">
        <v>58</v>
      </c>
    </row>
    <row r="38" spans="2:23" ht="11.25">
      <c r="B38" s="89" t="s">
        <v>113</v>
      </c>
      <c r="C38" s="90">
        <v>8769238.54</v>
      </c>
      <c r="D38" s="90">
        <v>2524386.34</v>
      </c>
      <c r="E38" s="90">
        <v>4418233.61</v>
      </c>
      <c r="F38" s="90">
        <v>783399.29</v>
      </c>
      <c r="G38" s="90">
        <v>1508918.59</v>
      </c>
      <c r="H38" s="90">
        <v>814669</v>
      </c>
      <c r="J38" s="91">
        <v>154010.23</v>
      </c>
      <c r="K38" s="92"/>
      <c r="L38" s="92"/>
      <c r="M38" s="91">
        <v>101400</v>
      </c>
      <c r="N38" s="91">
        <v>0</v>
      </c>
      <c r="O38" s="91">
        <v>751801</v>
      </c>
      <c r="P38" s="92"/>
      <c r="Q38" s="91">
        <v>2125540</v>
      </c>
      <c r="R38" s="91">
        <v>394043.37</v>
      </c>
      <c r="S38" s="91">
        <v>0</v>
      </c>
      <c r="T38" s="92"/>
      <c r="U38" s="92"/>
      <c r="V38" s="93">
        <f t="shared" si="0"/>
        <v>22345639.97</v>
      </c>
      <c r="W38" s="77">
        <v>58</v>
      </c>
    </row>
    <row r="39" spans="2:23" ht="11.25">
      <c r="B39" s="89" t="s">
        <v>114</v>
      </c>
      <c r="C39" s="90">
        <v>7562455.33</v>
      </c>
      <c r="D39" s="90">
        <v>1633008.33</v>
      </c>
      <c r="E39" s="90">
        <v>3600718.11</v>
      </c>
      <c r="F39" s="90">
        <v>994280.67</v>
      </c>
      <c r="G39" s="90">
        <v>1328710.11</v>
      </c>
      <c r="H39" s="90">
        <v>415103</v>
      </c>
      <c r="J39" s="91">
        <v>134455.24</v>
      </c>
      <c r="K39" s="92"/>
      <c r="L39" s="92"/>
      <c r="M39" s="91">
        <v>4000</v>
      </c>
      <c r="N39" s="91">
        <v>0</v>
      </c>
      <c r="O39" s="91">
        <v>827706</v>
      </c>
      <c r="P39" s="92"/>
      <c r="Q39" s="91">
        <v>1579237</v>
      </c>
      <c r="R39" s="91">
        <v>258672.57</v>
      </c>
      <c r="S39" s="91">
        <v>0</v>
      </c>
      <c r="T39" s="92"/>
      <c r="U39" s="92"/>
      <c r="V39" s="93">
        <f t="shared" si="0"/>
        <v>18338346.36</v>
      </c>
      <c r="W39" s="77">
        <v>58</v>
      </c>
    </row>
    <row r="40" spans="2:23" ht="11.25">
      <c r="B40" s="89" t="s">
        <v>115</v>
      </c>
      <c r="C40" s="90">
        <v>19606707.07</v>
      </c>
      <c r="D40" s="90">
        <v>9052977.2</v>
      </c>
      <c r="E40" s="90">
        <v>13745840.26</v>
      </c>
      <c r="F40" s="90">
        <v>2943092.94</v>
      </c>
      <c r="G40" s="90">
        <v>6049309.29</v>
      </c>
      <c r="H40" s="90">
        <v>656362</v>
      </c>
      <c r="J40" s="91">
        <v>178162.52</v>
      </c>
      <c r="K40" s="92"/>
      <c r="L40" s="92"/>
      <c r="M40" s="91">
        <v>81200</v>
      </c>
      <c r="N40" s="91">
        <v>0</v>
      </c>
      <c r="O40" s="91">
        <v>1389187</v>
      </c>
      <c r="P40" s="92"/>
      <c r="Q40" s="91">
        <v>3362587</v>
      </c>
      <c r="R40" s="91">
        <v>421161.7</v>
      </c>
      <c r="S40" s="91">
        <v>0</v>
      </c>
      <c r="T40" s="92"/>
      <c r="U40" s="92"/>
      <c r="V40" s="93">
        <f t="shared" si="0"/>
        <v>57486586.980000004</v>
      </c>
      <c r="W40" s="77">
        <v>58</v>
      </c>
    </row>
    <row r="41" spans="2:23" ht="11.25">
      <c r="B41" s="89" t="s">
        <v>116</v>
      </c>
      <c r="C41" s="90">
        <v>10891779.74</v>
      </c>
      <c r="D41" s="90">
        <v>1479819.95</v>
      </c>
      <c r="E41" s="90">
        <v>4354190.63</v>
      </c>
      <c r="F41" s="90">
        <v>1232160.59</v>
      </c>
      <c r="G41" s="90">
        <v>1733745.95</v>
      </c>
      <c r="H41" s="90">
        <v>398334</v>
      </c>
      <c r="J41" s="91">
        <v>188347.86</v>
      </c>
      <c r="K41" s="92"/>
      <c r="L41" s="92"/>
      <c r="M41" s="91">
        <v>17600</v>
      </c>
      <c r="N41" s="91">
        <v>0</v>
      </c>
      <c r="O41" s="91">
        <v>1003923</v>
      </c>
      <c r="P41" s="92"/>
      <c r="Q41" s="91">
        <v>1976463</v>
      </c>
      <c r="R41" s="91">
        <v>431628.74</v>
      </c>
      <c r="S41" s="91">
        <v>0</v>
      </c>
      <c r="T41" s="92"/>
      <c r="U41" s="92"/>
      <c r="V41" s="93">
        <f t="shared" si="0"/>
        <v>23707993.459999997</v>
      </c>
      <c r="W41" s="77">
        <v>58</v>
      </c>
    </row>
    <row r="42" spans="2:23" ht="11.25">
      <c r="B42" s="89" t="s">
        <v>117</v>
      </c>
      <c r="C42" s="90">
        <v>9904780.05</v>
      </c>
      <c r="D42" s="90">
        <v>5168759.77</v>
      </c>
      <c r="E42" s="90">
        <v>6109853.98</v>
      </c>
      <c r="F42" s="90">
        <v>1050802.95</v>
      </c>
      <c r="G42" s="90">
        <v>2642385.02</v>
      </c>
      <c r="H42" s="90">
        <v>65610</v>
      </c>
      <c r="J42" s="91">
        <v>171480.07</v>
      </c>
      <c r="K42" s="92"/>
      <c r="L42" s="92"/>
      <c r="M42" s="91">
        <v>41000</v>
      </c>
      <c r="N42" s="91">
        <v>0</v>
      </c>
      <c r="O42" s="91">
        <v>1390315</v>
      </c>
      <c r="P42" s="92"/>
      <c r="Q42" s="91">
        <v>1592417</v>
      </c>
      <c r="R42" s="91">
        <v>666677.83</v>
      </c>
      <c r="S42" s="91">
        <v>0</v>
      </c>
      <c r="T42" s="92"/>
      <c r="U42" s="92"/>
      <c r="V42" s="93">
        <f t="shared" si="0"/>
        <v>28804081.669999998</v>
      </c>
      <c r="W42" s="77">
        <v>58</v>
      </c>
    </row>
    <row r="43" spans="2:23" ht="11.25">
      <c r="B43" s="89" t="s">
        <v>118</v>
      </c>
      <c r="C43" s="90">
        <v>8429672.7</v>
      </c>
      <c r="D43" s="90">
        <v>4281548.08</v>
      </c>
      <c r="E43" s="90">
        <v>4870732.3</v>
      </c>
      <c r="F43" s="90">
        <v>1627218.48</v>
      </c>
      <c r="G43" s="90">
        <v>1835526.59</v>
      </c>
      <c r="H43" s="90">
        <v>798802</v>
      </c>
      <c r="J43" s="91">
        <v>171407.83</v>
      </c>
      <c r="K43" s="92"/>
      <c r="L43" s="92"/>
      <c r="M43" s="91">
        <v>26000</v>
      </c>
      <c r="N43" s="91">
        <v>0</v>
      </c>
      <c r="O43" s="91">
        <v>910875</v>
      </c>
      <c r="P43" s="92"/>
      <c r="Q43" s="91">
        <v>1665617</v>
      </c>
      <c r="R43" s="91">
        <v>642389.79</v>
      </c>
      <c r="S43" s="91">
        <v>0</v>
      </c>
      <c r="T43" s="92"/>
      <c r="U43" s="92"/>
      <c r="V43" s="93">
        <f t="shared" si="0"/>
        <v>25259789.769999996</v>
      </c>
      <c r="W43" s="77">
        <v>58</v>
      </c>
    </row>
    <row r="44" spans="2:23" ht="11.25">
      <c r="B44" s="89" t="s">
        <v>119</v>
      </c>
      <c r="C44" s="90">
        <v>10130322.89</v>
      </c>
      <c r="D44" s="90">
        <v>3230697.34</v>
      </c>
      <c r="E44" s="90">
        <v>4560561.14</v>
      </c>
      <c r="F44" s="90">
        <v>1977970.74</v>
      </c>
      <c r="G44" s="90">
        <v>1747211.59</v>
      </c>
      <c r="H44" s="90">
        <v>206372</v>
      </c>
      <c r="J44" s="91">
        <v>432131</v>
      </c>
      <c r="K44" s="92"/>
      <c r="L44" s="92"/>
      <c r="M44" s="91">
        <v>79000</v>
      </c>
      <c r="N44" s="91">
        <v>0</v>
      </c>
      <c r="O44" s="91">
        <v>845907</v>
      </c>
      <c r="P44" s="92"/>
      <c r="Q44" s="91">
        <v>1724296</v>
      </c>
      <c r="R44" s="91">
        <v>244729.17</v>
      </c>
      <c r="S44" s="91">
        <v>0</v>
      </c>
      <c r="T44" s="92"/>
      <c r="U44" s="92"/>
      <c r="V44" s="93">
        <f t="shared" si="0"/>
        <v>25179198.87</v>
      </c>
      <c r="W44" s="77">
        <v>58</v>
      </c>
    </row>
    <row r="45" spans="2:23" ht="11.25">
      <c r="B45" s="89" t="s">
        <v>120</v>
      </c>
      <c r="C45" s="90">
        <v>21496221.96</v>
      </c>
      <c r="D45" s="90">
        <v>8403289.35</v>
      </c>
      <c r="E45" s="90">
        <v>11564033.62</v>
      </c>
      <c r="F45" s="90">
        <v>1966952.18</v>
      </c>
      <c r="G45" s="90">
        <v>3938881.98</v>
      </c>
      <c r="H45" s="90">
        <v>86906</v>
      </c>
      <c r="J45" s="91">
        <v>424720.52</v>
      </c>
      <c r="K45" s="92"/>
      <c r="L45" s="92"/>
      <c r="M45" s="91">
        <v>48400</v>
      </c>
      <c r="N45" s="91">
        <v>0</v>
      </c>
      <c r="O45" s="91">
        <v>1127312</v>
      </c>
      <c r="P45" s="92"/>
      <c r="Q45" s="91">
        <v>2478963</v>
      </c>
      <c r="R45" s="91">
        <v>275842.61</v>
      </c>
      <c r="S45" s="91">
        <v>1140</v>
      </c>
      <c r="T45" s="92"/>
      <c r="U45" s="92"/>
      <c r="V45" s="93">
        <f t="shared" si="0"/>
        <v>51812663.22</v>
      </c>
      <c r="W45" s="77">
        <v>58</v>
      </c>
    </row>
    <row r="46" spans="2:23" ht="11.25">
      <c r="B46" s="89" t="s">
        <v>121</v>
      </c>
      <c r="C46" s="90">
        <v>7691531.23</v>
      </c>
      <c r="D46" s="90">
        <v>-25440.72</v>
      </c>
      <c r="E46" s="90">
        <v>1796493.25</v>
      </c>
      <c r="F46" s="90">
        <v>243840.71</v>
      </c>
      <c r="G46" s="90">
        <v>794153.26</v>
      </c>
      <c r="H46" s="90">
        <v>105000</v>
      </c>
      <c r="J46" s="91">
        <v>163139.25</v>
      </c>
      <c r="K46" s="92"/>
      <c r="L46" s="92"/>
      <c r="M46" s="91">
        <v>10000</v>
      </c>
      <c r="N46" s="91">
        <v>0</v>
      </c>
      <c r="O46" s="91">
        <v>430074</v>
      </c>
      <c r="P46" s="92"/>
      <c r="Q46" s="91">
        <v>954057</v>
      </c>
      <c r="R46" s="91">
        <v>135396.51</v>
      </c>
      <c r="S46" s="91">
        <v>0</v>
      </c>
      <c r="T46" s="92"/>
      <c r="U46" s="92"/>
      <c r="V46" s="93">
        <f t="shared" si="0"/>
        <v>12298244.490000002</v>
      </c>
      <c r="W46" s="77">
        <v>58</v>
      </c>
    </row>
    <row r="47" spans="2:23" ht="11.25">
      <c r="B47" s="89" t="s">
        <v>122</v>
      </c>
      <c r="C47" s="90">
        <v>11762305.4</v>
      </c>
      <c r="D47" s="90">
        <v>3159763.56</v>
      </c>
      <c r="E47" s="90">
        <v>6381966.45</v>
      </c>
      <c r="F47" s="90">
        <v>2050198.19</v>
      </c>
      <c r="G47" s="90">
        <v>2173254.05</v>
      </c>
      <c r="H47" s="90">
        <v>756640</v>
      </c>
      <c r="J47" s="91">
        <v>715313.6</v>
      </c>
      <c r="K47" s="92"/>
      <c r="L47" s="92"/>
      <c r="M47" s="91">
        <v>54000</v>
      </c>
      <c r="N47" s="91">
        <v>0</v>
      </c>
      <c r="O47" s="91">
        <v>1097605</v>
      </c>
      <c r="P47" s="92"/>
      <c r="Q47" s="91">
        <v>2315120</v>
      </c>
      <c r="R47" s="91">
        <v>542032.7</v>
      </c>
      <c r="S47" s="91">
        <v>0</v>
      </c>
      <c r="T47" s="92"/>
      <c r="U47" s="92"/>
      <c r="V47" s="93">
        <f t="shared" si="0"/>
        <v>31008198.950000003</v>
      </c>
      <c r="W47" s="77">
        <v>58</v>
      </c>
    </row>
    <row r="48" spans="2:23" ht="11.25">
      <c r="B48" s="89" t="s">
        <v>123</v>
      </c>
      <c r="C48" s="90">
        <v>5769574.74</v>
      </c>
      <c r="D48" s="90">
        <v>2019540.47</v>
      </c>
      <c r="E48" s="90">
        <v>3028951.55</v>
      </c>
      <c r="F48" s="90">
        <v>598663.27</v>
      </c>
      <c r="G48" s="90">
        <v>1095411.17</v>
      </c>
      <c r="H48" s="90">
        <v>125178</v>
      </c>
      <c r="J48" s="91">
        <v>196756.25</v>
      </c>
      <c r="K48" s="92"/>
      <c r="L48" s="92"/>
      <c r="M48" s="91">
        <v>29970</v>
      </c>
      <c r="N48" s="91">
        <v>0</v>
      </c>
      <c r="O48" s="91">
        <v>604661</v>
      </c>
      <c r="P48" s="92"/>
      <c r="Q48" s="91">
        <v>1438776</v>
      </c>
      <c r="R48" s="91">
        <v>271432.14</v>
      </c>
      <c r="S48" s="91">
        <v>0</v>
      </c>
      <c r="T48" s="92"/>
      <c r="U48" s="92"/>
      <c r="V48" s="93">
        <f t="shared" si="0"/>
        <v>15178914.59</v>
      </c>
      <c r="W48" s="77">
        <v>58</v>
      </c>
    </row>
    <row r="49" spans="2:23" ht="11.25">
      <c r="B49" s="89" t="s">
        <v>124</v>
      </c>
      <c r="C49" s="90">
        <v>4972697.53</v>
      </c>
      <c r="D49" s="90">
        <v>791359.46</v>
      </c>
      <c r="E49" s="90">
        <v>993521.63</v>
      </c>
      <c r="F49" s="90">
        <v>687821.82</v>
      </c>
      <c r="G49" s="90">
        <v>590004.22</v>
      </c>
      <c r="H49" s="90">
        <v>247252</v>
      </c>
      <c r="J49" s="91">
        <v>166146.74</v>
      </c>
      <c r="K49" s="92"/>
      <c r="L49" s="92"/>
      <c r="M49" s="91">
        <v>8000</v>
      </c>
      <c r="N49" s="91">
        <v>0</v>
      </c>
      <c r="O49" s="91">
        <v>429142</v>
      </c>
      <c r="P49" s="92"/>
      <c r="Q49" s="91">
        <v>825745</v>
      </c>
      <c r="R49" s="91">
        <v>437841.29</v>
      </c>
      <c r="S49" s="91">
        <v>0</v>
      </c>
      <c r="T49" s="92"/>
      <c r="U49" s="92"/>
      <c r="V49" s="93">
        <f t="shared" si="0"/>
        <v>10149531.69</v>
      </c>
      <c r="W49" s="77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AA981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16.7109375" style="0" customWidth="1"/>
    <col min="2" max="3" width="16.7109375" style="0" bestFit="1" customWidth="1"/>
    <col min="4" max="4" width="15.140625" style="0" bestFit="1" customWidth="1"/>
    <col min="5" max="5" width="34.00390625" style="0" bestFit="1" customWidth="1"/>
    <col min="6" max="6" width="30.00390625" style="0" bestFit="1" customWidth="1"/>
    <col min="7" max="7" width="45.7109375" style="0" bestFit="1" customWidth="1"/>
    <col min="8" max="8" width="32.57421875" style="0" bestFit="1" customWidth="1"/>
    <col min="9" max="9" width="26.28125" style="0" bestFit="1" customWidth="1"/>
    <col min="10" max="10" width="17.140625" style="0" bestFit="1" customWidth="1"/>
    <col min="11" max="11" width="8.28125" style="0" bestFit="1" customWidth="1"/>
    <col min="12" max="12" width="31.00390625" style="0" bestFit="1" customWidth="1"/>
    <col min="13" max="13" width="12.8515625" style="0" bestFit="1" customWidth="1"/>
    <col min="14" max="14" width="18.28125" style="0" bestFit="1" customWidth="1"/>
    <col min="15" max="15" width="59.7109375" style="0" bestFit="1" customWidth="1"/>
    <col min="16" max="16" width="37.8515625" style="0" bestFit="1" customWidth="1"/>
    <col min="17" max="17" width="33.00390625" style="0" bestFit="1" customWidth="1"/>
    <col min="18" max="18" width="40.421875" style="0" bestFit="1" customWidth="1"/>
    <col min="19" max="19" width="46.00390625" style="0" bestFit="1" customWidth="1"/>
    <col min="20" max="20" width="31.00390625" style="0" bestFit="1" customWidth="1"/>
    <col min="21" max="21" width="43.57421875" style="0" bestFit="1" customWidth="1"/>
    <col min="22" max="24" width="11.7109375" style="0" customWidth="1"/>
    <col min="25" max="25" width="15.57421875" style="0" customWidth="1"/>
    <col min="26" max="28" width="19.421875" style="0" bestFit="1" customWidth="1"/>
    <col min="29" max="29" width="23.28125" style="0" bestFit="1" customWidth="1"/>
    <col min="30" max="32" width="19.421875" style="0" bestFit="1" customWidth="1"/>
    <col min="33" max="33" width="23.28125" style="0" bestFit="1" customWidth="1"/>
    <col min="34" max="34" width="16.57421875" style="0" customWidth="1"/>
    <col min="35" max="36" width="16.57421875" style="0" bestFit="1" customWidth="1"/>
    <col min="37" max="37" width="20.421875" style="0" bestFit="1" customWidth="1"/>
    <col min="38" max="40" width="15.28125" style="0" bestFit="1" customWidth="1"/>
    <col min="41" max="41" width="19.140625" style="0" bestFit="1" customWidth="1"/>
    <col min="42" max="44" width="21.421875" style="0" bestFit="1" customWidth="1"/>
    <col min="45" max="45" width="25.28125" style="0" bestFit="1" customWidth="1"/>
    <col min="46" max="48" width="17.28125" style="0" bestFit="1" customWidth="1"/>
    <col min="49" max="49" width="21.140625" style="0" bestFit="1" customWidth="1"/>
    <col min="50" max="52" width="18.28125" style="0" bestFit="1" customWidth="1"/>
    <col min="53" max="53" width="22.28125" style="0" bestFit="1" customWidth="1"/>
    <col min="54" max="56" width="15.7109375" style="0" bestFit="1" customWidth="1"/>
    <col min="57" max="57" width="19.57421875" style="0" bestFit="1" customWidth="1"/>
    <col min="58" max="60" width="18.140625" style="0" bestFit="1" customWidth="1"/>
    <col min="61" max="61" width="22.140625" style="0" bestFit="1" customWidth="1"/>
    <col min="62" max="64" width="19.8515625" style="0" bestFit="1" customWidth="1"/>
    <col min="65" max="65" width="23.7109375" style="0" bestFit="1" customWidth="1"/>
    <col min="66" max="66" width="11.7109375" style="0" bestFit="1" customWidth="1"/>
  </cols>
  <sheetData>
    <row r="3" spans="1:27" ht="12.75">
      <c r="A3" s="94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4"/>
      <c r="W3" s="95"/>
      <c r="X3" s="95"/>
      <c r="Y3" s="95"/>
      <c r="Z3" s="95"/>
      <c r="AA3" s="96"/>
    </row>
    <row r="4" spans="1:27" ht="12.75">
      <c r="A4" s="103" t="s">
        <v>125</v>
      </c>
      <c r="B4" s="103" t="s">
        <v>136</v>
      </c>
      <c r="C4" s="103" t="s">
        <v>16</v>
      </c>
      <c r="D4" s="103" t="s">
        <v>17</v>
      </c>
      <c r="E4" s="103" t="s">
        <v>18</v>
      </c>
      <c r="F4" s="103" t="s">
        <v>19</v>
      </c>
      <c r="G4" s="103" t="s">
        <v>20</v>
      </c>
      <c r="H4" s="103" t="s">
        <v>60</v>
      </c>
      <c r="I4" s="103" t="s">
        <v>61</v>
      </c>
      <c r="J4" s="103" t="s">
        <v>21</v>
      </c>
      <c r="K4" s="103" t="s">
        <v>127</v>
      </c>
      <c r="L4" s="103" t="s">
        <v>399</v>
      </c>
      <c r="M4" s="103" t="s">
        <v>7</v>
      </c>
      <c r="N4" s="103" t="s">
        <v>8</v>
      </c>
      <c r="O4" s="103" t="s">
        <v>22</v>
      </c>
      <c r="P4" s="103" t="s">
        <v>10</v>
      </c>
      <c r="Q4" s="103" t="s">
        <v>11</v>
      </c>
      <c r="R4" s="103" t="s">
        <v>12</v>
      </c>
      <c r="S4" s="103" t="s">
        <v>23</v>
      </c>
      <c r="T4" s="103" t="s">
        <v>24</v>
      </c>
      <c r="U4" s="103" t="s">
        <v>25</v>
      </c>
      <c r="V4" s="97"/>
      <c r="W4" s="98"/>
      <c r="X4" s="98"/>
      <c r="Y4" s="98"/>
      <c r="Z4" s="98"/>
      <c r="AA4" s="99"/>
    </row>
    <row r="5" spans="1:27" ht="12.75">
      <c r="A5" s="94" t="s">
        <v>108</v>
      </c>
      <c r="B5" s="94">
        <v>58</v>
      </c>
      <c r="C5" s="94">
        <v>34192239.75</v>
      </c>
      <c r="D5" s="94">
        <v>79793418.16</v>
      </c>
      <c r="E5" s="106">
        <v>37853434.8</v>
      </c>
      <c r="F5" s="94">
        <v>36005572.74</v>
      </c>
      <c r="G5" s="94">
        <v>22889133.52</v>
      </c>
      <c r="H5" s="94">
        <v>783643</v>
      </c>
      <c r="I5" s="94" t="s">
        <v>138</v>
      </c>
      <c r="J5" s="94">
        <v>626814.32</v>
      </c>
      <c r="K5" s="94" t="s">
        <v>138</v>
      </c>
      <c r="L5" s="94" t="s">
        <v>138</v>
      </c>
      <c r="M5" s="94">
        <v>524000</v>
      </c>
      <c r="N5" s="94">
        <v>21585574.4</v>
      </c>
      <c r="O5" s="94">
        <v>2415154</v>
      </c>
      <c r="P5" s="94" t="s">
        <v>138</v>
      </c>
      <c r="Q5" s="94">
        <v>9889871</v>
      </c>
      <c r="R5" s="94">
        <v>12412664.4</v>
      </c>
      <c r="S5" s="94">
        <v>1717000</v>
      </c>
      <c r="T5" s="94" t="s">
        <v>138</v>
      </c>
      <c r="U5" s="94" t="s">
        <v>138</v>
      </c>
      <c r="V5" s="94"/>
      <c r="W5" s="95"/>
      <c r="X5" s="95"/>
      <c r="Y5" s="95"/>
      <c r="Z5" s="95"/>
      <c r="AA5" s="96"/>
    </row>
    <row r="6" spans="1:27" ht="12.7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4" t="s">
        <v>187</v>
      </c>
      <c r="U6" s="95"/>
      <c r="V6" s="97"/>
      <c r="W6" s="98"/>
      <c r="X6" s="98"/>
      <c r="Y6" s="98"/>
      <c r="Z6" s="98"/>
      <c r="AA6" s="99"/>
    </row>
    <row r="7" spans="1:27" ht="12.7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4" t="s">
        <v>554</v>
      </c>
      <c r="T7" s="95"/>
      <c r="U7" s="95"/>
      <c r="V7" s="97"/>
      <c r="W7" s="98"/>
      <c r="X7" s="98"/>
      <c r="Y7" s="98"/>
      <c r="Z7" s="98"/>
      <c r="AA7" s="99"/>
    </row>
    <row r="8" spans="1:27" ht="12.7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4" t="s">
        <v>522</v>
      </c>
      <c r="S8" s="95"/>
      <c r="T8" s="95"/>
      <c r="U8" s="95"/>
      <c r="V8" s="97"/>
      <c r="W8" s="98"/>
      <c r="X8" s="98"/>
      <c r="Y8" s="98"/>
      <c r="Z8" s="98"/>
      <c r="AA8" s="99"/>
    </row>
    <row r="9" spans="1:27" ht="12.7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4" t="s">
        <v>490</v>
      </c>
      <c r="R9" s="95"/>
      <c r="S9" s="95"/>
      <c r="T9" s="95"/>
      <c r="U9" s="95"/>
      <c r="V9" s="97"/>
      <c r="W9" s="98"/>
      <c r="X9" s="98"/>
      <c r="Y9" s="98"/>
      <c r="Z9" s="98"/>
      <c r="AA9" s="99"/>
    </row>
    <row r="10" spans="1:27" ht="12.75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4" t="s">
        <v>187</v>
      </c>
      <c r="Q10" s="95"/>
      <c r="R10" s="95"/>
      <c r="S10" s="95"/>
      <c r="T10" s="95"/>
      <c r="U10" s="95"/>
      <c r="V10" s="97"/>
      <c r="W10" s="98"/>
      <c r="X10" s="98"/>
      <c r="Y10" s="98"/>
      <c r="Z10" s="98"/>
      <c r="AA10" s="99"/>
    </row>
    <row r="11" spans="1:27" ht="12.75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4" t="s">
        <v>455</v>
      </c>
      <c r="P11" s="95"/>
      <c r="Q11" s="95"/>
      <c r="R11" s="95"/>
      <c r="S11" s="95"/>
      <c r="T11" s="95"/>
      <c r="U11" s="95"/>
      <c r="V11" s="97"/>
      <c r="W11" s="98"/>
      <c r="X11" s="98"/>
      <c r="Y11" s="98"/>
      <c r="Z11" s="98"/>
      <c r="AA11" s="99"/>
    </row>
    <row r="12" spans="1:27" ht="12.75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4" t="s">
        <v>448</v>
      </c>
      <c r="O12" s="95"/>
      <c r="P12" s="95"/>
      <c r="Q12" s="95"/>
      <c r="R12" s="95"/>
      <c r="S12" s="95"/>
      <c r="T12" s="95"/>
      <c r="U12" s="95"/>
      <c r="V12" s="97"/>
      <c r="W12" s="98"/>
      <c r="X12" s="98"/>
      <c r="Y12" s="98"/>
      <c r="Z12" s="98"/>
      <c r="AA12" s="99"/>
    </row>
    <row r="13" spans="1:27" ht="12.75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4" t="s">
        <v>417</v>
      </c>
      <c r="N13" s="95"/>
      <c r="O13" s="95"/>
      <c r="P13" s="95"/>
      <c r="Q13" s="95"/>
      <c r="R13" s="95"/>
      <c r="S13" s="95"/>
      <c r="T13" s="95"/>
      <c r="U13" s="95"/>
      <c r="V13" s="97"/>
      <c r="W13" s="98"/>
      <c r="X13" s="98"/>
      <c r="Y13" s="98"/>
      <c r="Z13" s="98"/>
      <c r="AA13" s="99"/>
    </row>
    <row r="14" spans="1:27" ht="12.7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4" t="s">
        <v>187</v>
      </c>
      <c r="M14" s="95"/>
      <c r="N14" s="95"/>
      <c r="O14" s="95"/>
      <c r="P14" s="95"/>
      <c r="Q14" s="95"/>
      <c r="R14" s="95"/>
      <c r="S14" s="95"/>
      <c r="T14" s="95"/>
      <c r="U14" s="95"/>
      <c r="V14" s="97"/>
      <c r="W14" s="98"/>
      <c r="X14" s="98"/>
      <c r="Y14" s="98"/>
      <c r="Z14" s="98"/>
      <c r="AA14" s="99"/>
    </row>
    <row r="15" spans="1:27" ht="12.7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4" t="s">
        <v>187</v>
      </c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7"/>
      <c r="W15" s="98"/>
      <c r="X15" s="98"/>
      <c r="Y15" s="98"/>
      <c r="Z15" s="98"/>
      <c r="AA15" s="99"/>
    </row>
    <row r="16" spans="1:27" ht="12.75">
      <c r="A16" s="97"/>
      <c r="B16" s="97"/>
      <c r="C16" s="97"/>
      <c r="D16" s="97"/>
      <c r="E16" s="97"/>
      <c r="F16" s="97"/>
      <c r="G16" s="97"/>
      <c r="H16" s="97"/>
      <c r="I16" s="97"/>
      <c r="J16" s="94" t="s">
        <v>367</v>
      </c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7"/>
      <c r="W16" s="98"/>
      <c r="X16" s="98"/>
      <c r="Y16" s="98"/>
      <c r="Z16" s="98"/>
      <c r="AA16" s="99"/>
    </row>
    <row r="17" spans="1:27" ht="12.75">
      <c r="A17" s="97"/>
      <c r="B17" s="97"/>
      <c r="C17" s="97"/>
      <c r="D17" s="97"/>
      <c r="E17" s="97"/>
      <c r="F17" s="97"/>
      <c r="G17" s="97"/>
      <c r="H17" s="97"/>
      <c r="I17" s="94" t="s">
        <v>187</v>
      </c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7"/>
      <c r="W17" s="98"/>
      <c r="X17" s="98"/>
      <c r="Y17" s="98"/>
      <c r="Z17" s="98"/>
      <c r="AA17" s="99"/>
    </row>
    <row r="18" spans="1:27" ht="12.75">
      <c r="A18" s="97"/>
      <c r="B18" s="97"/>
      <c r="C18" s="97"/>
      <c r="D18" s="97"/>
      <c r="E18" s="97"/>
      <c r="F18" s="97"/>
      <c r="G18" s="97"/>
      <c r="H18" s="94" t="s">
        <v>335</v>
      </c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7"/>
      <c r="W18" s="98"/>
      <c r="X18" s="98"/>
      <c r="Y18" s="98"/>
      <c r="Z18" s="98"/>
      <c r="AA18" s="99"/>
    </row>
    <row r="19" spans="1:27" ht="12.75">
      <c r="A19" s="97"/>
      <c r="B19" s="97"/>
      <c r="C19" s="97"/>
      <c r="D19" s="97"/>
      <c r="E19" s="97"/>
      <c r="F19" s="97"/>
      <c r="G19" s="94" t="s">
        <v>303</v>
      </c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7"/>
      <c r="W19" s="98"/>
      <c r="X19" s="98"/>
      <c r="Y19" s="98"/>
      <c r="Z19" s="98"/>
      <c r="AA19" s="99"/>
    </row>
    <row r="20" spans="1:27" ht="12.75">
      <c r="A20" s="97"/>
      <c r="B20" s="97"/>
      <c r="C20" s="97"/>
      <c r="D20" s="97"/>
      <c r="E20" s="97"/>
      <c r="F20" s="94" t="s">
        <v>271</v>
      </c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7"/>
      <c r="W20" s="98"/>
      <c r="X20" s="98"/>
      <c r="Y20" s="98"/>
      <c r="Z20" s="98"/>
      <c r="AA20" s="99"/>
    </row>
    <row r="21" spans="1:27" ht="12.75">
      <c r="A21" s="97"/>
      <c r="B21" s="97"/>
      <c r="C21" s="97"/>
      <c r="D21" s="97"/>
      <c r="E21" s="106" t="s">
        <v>223</v>
      </c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7"/>
      <c r="W21" s="98"/>
      <c r="X21" s="98"/>
      <c r="Y21" s="98"/>
      <c r="Z21" s="98"/>
      <c r="AA21" s="99"/>
    </row>
    <row r="22" spans="1:27" ht="12.75">
      <c r="A22" s="97"/>
      <c r="B22" s="97"/>
      <c r="C22" s="97"/>
      <c r="D22" s="94" t="s">
        <v>191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7"/>
      <c r="W22" s="98"/>
      <c r="X22" s="98"/>
      <c r="Y22" s="98"/>
      <c r="Z22" s="98"/>
      <c r="AA22" s="99"/>
    </row>
    <row r="23" spans="1:27" ht="12.75">
      <c r="A23" s="97"/>
      <c r="B23" s="97"/>
      <c r="C23" s="94" t="s">
        <v>185</v>
      </c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7"/>
      <c r="W23" s="98"/>
      <c r="X23" s="98"/>
      <c r="Y23" s="98"/>
      <c r="Z23" s="98"/>
      <c r="AA23" s="99"/>
    </row>
    <row r="24" spans="1:27" ht="12.75">
      <c r="A24" s="97"/>
      <c r="B24" s="94" t="s">
        <v>188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7"/>
      <c r="W24" s="98"/>
      <c r="X24" s="98"/>
      <c r="Y24" s="98"/>
      <c r="Z24" s="98"/>
      <c r="AA24" s="99"/>
    </row>
    <row r="25" spans="1:27" ht="12.75">
      <c r="A25" s="97"/>
      <c r="B25" s="94">
        <v>59</v>
      </c>
      <c r="C25" s="94">
        <v>46399569.97</v>
      </c>
      <c r="D25" s="94">
        <v>105572885.66</v>
      </c>
      <c r="E25" s="106">
        <v>29421796.29</v>
      </c>
      <c r="F25" s="94">
        <v>75414865.5</v>
      </c>
      <c r="G25" s="94">
        <v>21576879.4</v>
      </c>
      <c r="H25" s="94">
        <v>1107888</v>
      </c>
      <c r="I25" s="94" t="s">
        <v>107</v>
      </c>
      <c r="J25" s="94">
        <v>928818.42</v>
      </c>
      <c r="K25" s="94" t="s">
        <v>107</v>
      </c>
      <c r="L25" s="94">
        <v>119339.65</v>
      </c>
      <c r="M25" s="94">
        <v>2937944</v>
      </c>
      <c r="N25" s="94">
        <v>14575957</v>
      </c>
      <c r="O25" s="94">
        <v>2347535</v>
      </c>
      <c r="P25" s="94" t="s">
        <v>107</v>
      </c>
      <c r="Q25" s="94">
        <v>6880614.34</v>
      </c>
      <c r="R25" s="94">
        <v>14003294.78</v>
      </c>
      <c r="S25" s="94">
        <v>151060</v>
      </c>
      <c r="T25" s="94" t="s">
        <v>107</v>
      </c>
      <c r="U25" s="94">
        <v>100000</v>
      </c>
      <c r="V25" s="97"/>
      <c r="W25" s="98"/>
      <c r="X25" s="98"/>
      <c r="Y25" s="98"/>
      <c r="Z25" s="98"/>
      <c r="AA25" s="99"/>
    </row>
    <row r="26" spans="1:27" ht="12.7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4" t="s">
        <v>352</v>
      </c>
      <c r="U26" s="95"/>
      <c r="V26" s="97"/>
      <c r="W26" s="98"/>
      <c r="X26" s="98"/>
      <c r="Y26" s="98"/>
      <c r="Z26" s="98"/>
      <c r="AA26" s="99"/>
    </row>
    <row r="27" spans="1:27" ht="12.7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4" t="s">
        <v>555</v>
      </c>
      <c r="T27" s="95"/>
      <c r="U27" s="95"/>
      <c r="V27" s="97"/>
      <c r="W27" s="98"/>
      <c r="X27" s="98"/>
      <c r="Y27" s="98"/>
      <c r="Z27" s="98"/>
      <c r="AA27" s="99"/>
    </row>
    <row r="28" spans="1:27" ht="12.7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4" t="s">
        <v>523</v>
      </c>
      <c r="S28" s="95"/>
      <c r="T28" s="95"/>
      <c r="U28" s="95"/>
      <c r="V28" s="97"/>
      <c r="W28" s="98"/>
      <c r="X28" s="98"/>
      <c r="Y28" s="98"/>
      <c r="Z28" s="98"/>
      <c r="AA28" s="99"/>
    </row>
    <row r="29" spans="1:27" ht="12.7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4" t="s">
        <v>491</v>
      </c>
      <c r="R29" s="95"/>
      <c r="S29" s="95"/>
      <c r="T29" s="95"/>
      <c r="U29" s="95"/>
      <c r="V29" s="97"/>
      <c r="W29" s="98"/>
      <c r="X29" s="98"/>
      <c r="Y29" s="98"/>
      <c r="Z29" s="98"/>
      <c r="AA29" s="99"/>
    </row>
    <row r="30" spans="1:27" ht="12.7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4" t="s">
        <v>352</v>
      </c>
      <c r="Q30" s="95"/>
      <c r="R30" s="95"/>
      <c r="S30" s="95"/>
      <c r="T30" s="95"/>
      <c r="U30" s="95"/>
      <c r="V30" s="97"/>
      <c r="W30" s="98"/>
      <c r="X30" s="98"/>
      <c r="Y30" s="98"/>
      <c r="Z30" s="98"/>
      <c r="AA30" s="99"/>
    </row>
    <row r="31" spans="1:27" ht="12.7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4" t="s">
        <v>456</v>
      </c>
      <c r="P31" s="95"/>
      <c r="Q31" s="95"/>
      <c r="R31" s="95"/>
      <c r="S31" s="95"/>
      <c r="T31" s="95"/>
      <c r="U31" s="95"/>
      <c r="V31" s="97"/>
      <c r="W31" s="98"/>
      <c r="X31" s="98"/>
      <c r="Y31" s="98"/>
      <c r="Z31" s="98"/>
      <c r="AA31" s="99"/>
    </row>
    <row r="32" spans="1:27" ht="12.7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4" t="s">
        <v>449</v>
      </c>
      <c r="O32" s="95"/>
      <c r="P32" s="95"/>
      <c r="Q32" s="95"/>
      <c r="R32" s="95"/>
      <c r="S32" s="95"/>
      <c r="T32" s="95"/>
      <c r="U32" s="95"/>
      <c r="V32" s="97"/>
      <c r="W32" s="98"/>
      <c r="X32" s="98"/>
      <c r="Y32" s="98"/>
      <c r="Z32" s="98"/>
      <c r="AA32" s="99"/>
    </row>
    <row r="33" spans="1:27" ht="12.7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4" t="s">
        <v>418</v>
      </c>
      <c r="N33" s="95"/>
      <c r="O33" s="95"/>
      <c r="P33" s="95"/>
      <c r="Q33" s="95"/>
      <c r="R33" s="95"/>
      <c r="S33" s="95"/>
      <c r="T33" s="95"/>
      <c r="U33" s="95"/>
      <c r="V33" s="97"/>
      <c r="W33" s="98"/>
      <c r="X33" s="98"/>
      <c r="Y33" s="98"/>
      <c r="Z33" s="98"/>
      <c r="AA33" s="99"/>
    </row>
    <row r="34" spans="1:27" ht="12.7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4" t="s">
        <v>402</v>
      </c>
      <c r="M34" s="95"/>
      <c r="N34" s="95"/>
      <c r="O34" s="95"/>
      <c r="P34" s="95"/>
      <c r="Q34" s="95"/>
      <c r="R34" s="95"/>
      <c r="S34" s="95"/>
      <c r="T34" s="95"/>
      <c r="U34" s="95"/>
      <c r="V34" s="97"/>
      <c r="W34" s="98"/>
      <c r="X34" s="98"/>
      <c r="Y34" s="98"/>
      <c r="Z34" s="98"/>
      <c r="AA34" s="99"/>
    </row>
    <row r="35" spans="1:27" ht="12.7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4" t="s">
        <v>352</v>
      </c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7"/>
      <c r="W35" s="98"/>
      <c r="X35" s="98"/>
      <c r="Y35" s="98"/>
      <c r="Z35" s="98"/>
      <c r="AA35" s="99"/>
    </row>
    <row r="36" spans="1:27" ht="12.75">
      <c r="A36" s="97"/>
      <c r="B36" s="97"/>
      <c r="C36" s="97"/>
      <c r="D36" s="97"/>
      <c r="E36" s="97"/>
      <c r="F36" s="97"/>
      <c r="G36" s="97"/>
      <c r="H36" s="97"/>
      <c r="I36" s="97"/>
      <c r="J36" s="94" t="s">
        <v>368</v>
      </c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7"/>
      <c r="W36" s="98"/>
      <c r="X36" s="98"/>
      <c r="Y36" s="98"/>
      <c r="Z36" s="98"/>
      <c r="AA36" s="99"/>
    </row>
    <row r="37" spans="1:27" ht="12.75">
      <c r="A37" s="97"/>
      <c r="B37" s="97"/>
      <c r="C37" s="97"/>
      <c r="D37" s="97"/>
      <c r="E37" s="97"/>
      <c r="F37" s="97"/>
      <c r="G37" s="97"/>
      <c r="H37" s="97"/>
      <c r="I37" s="94" t="s">
        <v>352</v>
      </c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7"/>
      <c r="W37" s="98"/>
      <c r="X37" s="98"/>
      <c r="Y37" s="98"/>
      <c r="Z37" s="98"/>
      <c r="AA37" s="99"/>
    </row>
    <row r="38" spans="1:27" ht="12.75">
      <c r="A38" s="97"/>
      <c r="B38" s="97"/>
      <c r="C38" s="97"/>
      <c r="D38" s="97"/>
      <c r="E38" s="97"/>
      <c r="F38" s="97"/>
      <c r="G38" s="97"/>
      <c r="H38" s="94" t="s">
        <v>336</v>
      </c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7"/>
      <c r="W38" s="98"/>
      <c r="X38" s="98"/>
      <c r="Y38" s="98"/>
      <c r="Z38" s="98"/>
      <c r="AA38" s="99"/>
    </row>
    <row r="39" spans="1:27" ht="12.75">
      <c r="A39" s="97"/>
      <c r="B39" s="97"/>
      <c r="C39" s="97"/>
      <c r="D39" s="97"/>
      <c r="E39" s="97"/>
      <c r="F39" s="97"/>
      <c r="G39" s="94" t="s">
        <v>304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7"/>
      <c r="W39" s="98"/>
      <c r="X39" s="98"/>
      <c r="Y39" s="98"/>
      <c r="Z39" s="98"/>
      <c r="AA39" s="99"/>
    </row>
    <row r="40" spans="1:27" ht="12.75">
      <c r="A40" s="97"/>
      <c r="B40" s="97"/>
      <c r="C40" s="97"/>
      <c r="D40" s="97"/>
      <c r="E40" s="97"/>
      <c r="F40" s="94" t="s">
        <v>272</v>
      </c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7"/>
      <c r="W40" s="98"/>
      <c r="X40" s="98"/>
      <c r="Y40" s="98"/>
      <c r="Z40" s="98"/>
      <c r="AA40" s="99"/>
    </row>
    <row r="41" spans="1:27" ht="12.75">
      <c r="A41" s="97"/>
      <c r="B41" s="97"/>
      <c r="C41" s="97"/>
      <c r="D41" s="97"/>
      <c r="E41" s="106" t="s">
        <v>224</v>
      </c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7"/>
      <c r="W41" s="98"/>
      <c r="X41" s="98"/>
      <c r="Y41" s="98"/>
      <c r="Z41" s="98"/>
      <c r="AA41" s="99"/>
    </row>
    <row r="42" spans="1:27" ht="12.75">
      <c r="A42" s="97"/>
      <c r="B42" s="97"/>
      <c r="C42" s="97"/>
      <c r="D42" s="94" t="s">
        <v>192</v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7"/>
      <c r="W42" s="98"/>
      <c r="X42" s="98"/>
      <c r="Y42" s="98"/>
      <c r="Z42" s="98"/>
      <c r="AA42" s="99"/>
    </row>
    <row r="43" spans="1:27" ht="12.75">
      <c r="A43" s="97"/>
      <c r="B43" s="97"/>
      <c r="C43" s="94" t="s">
        <v>186</v>
      </c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7"/>
      <c r="W43" s="98"/>
      <c r="X43" s="98"/>
      <c r="Y43" s="98"/>
      <c r="Z43" s="98"/>
      <c r="AA43" s="99"/>
    </row>
    <row r="44" spans="1:27" ht="12.75">
      <c r="A44" s="97"/>
      <c r="B44" s="94" t="s">
        <v>189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7"/>
      <c r="W44" s="98"/>
      <c r="X44" s="98"/>
      <c r="Y44" s="98"/>
      <c r="Z44" s="98"/>
      <c r="AA44" s="99"/>
    </row>
    <row r="45" spans="1:27" ht="12.75">
      <c r="A45" s="97"/>
      <c r="B45" s="94">
        <v>60</v>
      </c>
      <c r="C45" s="94" t="s">
        <v>138</v>
      </c>
      <c r="D45" s="94" t="s">
        <v>138</v>
      </c>
      <c r="E45" s="106">
        <v>119626</v>
      </c>
      <c r="F45" s="94" t="s">
        <v>138</v>
      </c>
      <c r="G45" s="94" t="s">
        <v>138</v>
      </c>
      <c r="H45" s="94" t="s">
        <v>138</v>
      </c>
      <c r="I45" s="94" t="s">
        <v>138</v>
      </c>
      <c r="J45" s="94" t="s">
        <v>138</v>
      </c>
      <c r="K45" s="94" t="s">
        <v>138</v>
      </c>
      <c r="L45" s="94">
        <v>304800</v>
      </c>
      <c r="M45" s="94" t="s">
        <v>138</v>
      </c>
      <c r="N45" s="94" t="s">
        <v>138</v>
      </c>
      <c r="O45" s="94" t="s">
        <v>138</v>
      </c>
      <c r="P45" s="94" t="s">
        <v>138</v>
      </c>
      <c r="Q45" s="94" t="s">
        <v>138</v>
      </c>
      <c r="R45" s="94" t="s">
        <v>138</v>
      </c>
      <c r="S45" s="94" t="s">
        <v>138</v>
      </c>
      <c r="T45" s="94" t="s">
        <v>138</v>
      </c>
      <c r="U45" s="94" t="s">
        <v>138</v>
      </c>
      <c r="V45" s="97"/>
      <c r="W45" s="98"/>
      <c r="X45" s="98"/>
      <c r="Y45" s="98"/>
      <c r="Z45" s="98"/>
      <c r="AA45" s="99"/>
    </row>
    <row r="46" spans="1:27" ht="12.7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4" t="s">
        <v>187</v>
      </c>
      <c r="U46" s="95"/>
      <c r="V46" s="97"/>
      <c r="W46" s="98"/>
      <c r="X46" s="98"/>
      <c r="Y46" s="98"/>
      <c r="Z46" s="98"/>
      <c r="AA46" s="99"/>
    </row>
    <row r="47" spans="1:27" ht="12.7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4" t="s">
        <v>187</v>
      </c>
      <c r="T47" s="95"/>
      <c r="U47" s="95"/>
      <c r="V47" s="97"/>
      <c r="W47" s="98"/>
      <c r="X47" s="98"/>
      <c r="Y47" s="98"/>
      <c r="Z47" s="98"/>
      <c r="AA47" s="99"/>
    </row>
    <row r="48" spans="1:27" ht="12.7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4" t="s">
        <v>187</v>
      </c>
      <c r="S48" s="95"/>
      <c r="T48" s="95"/>
      <c r="U48" s="95"/>
      <c r="V48" s="97"/>
      <c r="W48" s="98"/>
      <c r="X48" s="98"/>
      <c r="Y48" s="98"/>
      <c r="Z48" s="98"/>
      <c r="AA48" s="99"/>
    </row>
    <row r="49" spans="1:27" ht="12.7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4" t="s">
        <v>187</v>
      </c>
      <c r="R49" s="95"/>
      <c r="S49" s="95"/>
      <c r="T49" s="95"/>
      <c r="U49" s="95"/>
      <c r="V49" s="97"/>
      <c r="W49" s="98"/>
      <c r="X49" s="98"/>
      <c r="Y49" s="98"/>
      <c r="Z49" s="98"/>
      <c r="AA49" s="99"/>
    </row>
    <row r="50" spans="1:27" ht="12.7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4" t="s">
        <v>187</v>
      </c>
      <c r="Q50" s="95"/>
      <c r="R50" s="95"/>
      <c r="S50" s="95"/>
      <c r="T50" s="95"/>
      <c r="U50" s="95"/>
      <c r="V50" s="97"/>
      <c r="W50" s="98"/>
      <c r="X50" s="98"/>
      <c r="Y50" s="98"/>
      <c r="Z50" s="98"/>
      <c r="AA50" s="99"/>
    </row>
    <row r="51" spans="1:27" ht="12.7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4" t="s">
        <v>187</v>
      </c>
      <c r="P51" s="95"/>
      <c r="Q51" s="95"/>
      <c r="R51" s="95"/>
      <c r="S51" s="95"/>
      <c r="T51" s="95"/>
      <c r="U51" s="95"/>
      <c r="V51" s="97"/>
      <c r="W51" s="98"/>
      <c r="X51" s="98"/>
      <c r="Y51" s="98"/>
      <c r="Z51" s="98"/>
      <c r="AA51" s="99"/>
    </row>
    <row r="52" spans="1:27" ht="12.7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4" t="s">
        <v>187</v>
      </c>
      <c r="O52" s="95"/>
      <c r="P52" s="95"/>
      <c r="Q52" s="95"/>
      <c r="R52" s="95"/>
      <c r="S52" s="95"/>
      <c r="T52" s="95"/>
      <c r="U52" s="95"/>
      <c r="V52" s="97"/>
      <c r="W52" s="98"/>
      <c r="X52" s="98"/>
      <c r="Y52" s="98"/>
      <c r="Z52" s="98"/>
      <c r="AA52" s="99"/>
    </row>
    <row r="53" spans="1:27" ht="12.7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4" t="s">
        <v>187</v>
      </c>
      <c r="N53" s="95"/>
      <c r="O53" s="95"/>
      <c r="P53" s="95"/>
      <c r="Q53" s="95"/>
      <c r="R53" s="95"/>
      <c r="S53" s="95"/>
      <c r="T53" s="95"/>
      <c r="U53" s="95"/>
      <c r="V53" s="97"/>
      <c r="W53" s="98"/>
      <c r="X53" s="98"/>
      <c r="Y53" s="98"/>
      <c r="Z53" s="98"/>
      <c r="AA53" s="99"/>
    </row>
    <row r="54" spans="1:27" ht="12.7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4" t="s">
        <v>403</v>
      </c>
      <c r="M54" s="95"/>
      <c r="N54" s="95"/>
      <c r="O54" s="95"/>
      <c r="P54" s="95"/>
      <c r="Q54" s="95"/>
      <c r="R54" s="95"/>
      <c r="S54" s="95"/>
      <c r="T54" s="95"/>
      <c r="U54" s="95"/>
      <c r="V54" s="97"/>
      <c r="W54" s="98"/>
      <c r="X54" s="98"/>
      <c r="Y54" s="98"/>
      <c r="Z54" s="98"/>
      <c r="AA54" s="99"/>
    </row>
    <row r="55" spans="1:27" ht="12.7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4" t="s">
        <v>187</v>
      </c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7"/>
      <c r="W55" s="98"/>
      <c r="X55" s="98"/>
      <c r="Y55" s="98"/>
      <c r="Z55" s="98"/>
      <c r="AA55" s="99"/>
    </row>
    <row r="56" spans="1:27" ht="12.75">
      <c r="A56" s="97"/>
      <c r="B56" s="97"/>
      <c r="C56" s="97"/>
      <c r="D56" s="97"/>
      <c r="E56" s="97"/>
      <c r="F56" s="97"/>
      <c r="G56" s="97"/>
      <c r="H56" s="97"/>
      <c r="I56" s="97"/>
      <c r="J56" s="94" t="s">
        <v>187</v>
      </c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7"/>
      <c r="W56" s="98"/>
      <c r="X56" s="98"/>
      <c r="Y56" s="98"/>
      <c r="Z56" s="98"/>
      <c r="AA56" s="99"/>
    </row>
    <row r="57" spans="1:27" ht="12.75">
      <c r="A57" s="97"/>
      <c r="B57" s="97"/>
      <c r="C57" s="97"/>
      <c r="D57" s="97"/>
      <c r="E57" s="97"/>
      <c r="F57" s="97"/>
      <c r="G57" s="97"/>
      <c r="H57" s="97"/>
      <c r="I57" s="94" t="s">
        <v>187</v>
      </c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7"/>
      <c r="W57" s="98"/>
      <c r="X57" s="98"/>
      <c r="Y57" s="98"/>
      <c r="Z57" s="98"/>
      <c r="AA57" s="99"/>
    </row>
    <row r="58" spans="1:27" ht="12.75">
      <c r="A58" s="97"/>
      <c r="B58" s="97"/>
      <c r="C58" s="97"/>
      <c r="D58" s="97"/>
      <c r="E58" s="97"/>
      <c r="F58" s="97"/>
      <c r="G58" s="97"/>
      <c r="H58" s="94" t="s">
        <v>187</v>
      </c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7"/>
      <c r="W58" s="98"/>
      <c r="X58" s="98"/>
      <c r="Y58" s="98"/>
      <c r="Z58" s="98"/>
      <c r="AA58" s="99"/>
    </row>
    <row r="59" spans="1:27" ht="12.75">
      <c r="A59" s="97"/>
      <c r="B59" s="97"/>
      <c r="C59" s="97"/>
      <c r="D59" s="97"/>
      <c r="E59" s="97"/>
      <c r="F59" s="97"/>
      <c r="G59" s="94" t="s">
        <v>187</v>
      </c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7"/>
      <c r="W59" s="98"/>
      <c r="X59" s="98"/>
      <c r="Y59" s="98"/>
      <c r="Z59" s="98"/>
      <c r="AA59" s="99"/>
    </row>
    <row r="60" spans="1:27" ht="12.75">
      <c r="A60" s="97"/>
      <c r="B60" s="97"/>
      <c r="C60" s="97"/>
      <c r="D60" s="97"/>
      <c r="E60" s="97"/>
      <c r="F60" s="94" t="s">
        <v>187</v>
      </c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7"/>
      <c r="W60" s="98"/>
      <c r="X60" s="98"/>
      <c r="Y60" s="98"/>
      <c r="Z60" s="98"/>
      <c r="AA60" s="99"/>
    </row>
    <row r="61" spans="1:27" ht="12.75">
      <c r="A61" s="97"/>
      <c r="B61" s="97"/>
      <c r="C61" s="97"/>
      <c r="D61" s="97"/>
      <c r="E61" s="106" t="s">
        <v>225</v>
      </c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7"/>
      <c r="W61" s="98"/>
      <c r="X61" s="98"/>
      <c r="Y61" s="98"/>
      <c r="Z61" s="98"/>
      <c r="AA61" s="99"/>
    </row>
    <row r="62" spans="1:27" ht="12.75">
      <c r="A62" s="97"/>
      <c r="B62" s="97"/>
      <c r="C62" s="97"/>
      <c r="D62" s="94" t="s">
        <v>187</v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7"/>
      <c r="W62" s="98"/>
      <c r="X62" s="98"/>
      <c r="Y62" s="98"/>
      <c r="Z62" s="98"/>
      <c r="AA62" s="99"/>
    </row>
    <row r="63" spans="1:27" ht="12.75">
      <c r="A63" s="97"/>
      <c r="B63" s="97"/>
      <c r="C63" s="94" t="s">
        <v>187</v>
      </c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7"/>
      <c r="W63" s="98"/>
      <c r="X63" s="98"/>
      <c r="Y63" s="98"/>
      <c r="Z63" s="98"/>
      <c r="AA63" s="99"/>
    </row>
    <row r="64" spans="1:27" ht="12.75">
      <c r="A64" s="97"/>
      <c r="B64" s="94" t="s">
        <v>190</v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7"/>
      <c r="W64" s="98"/>
      <c r="X64" s="98"/>
      <c r="Y64" s="98"/>
      <c r="Z64" s="98"/>
      <c r="AA64" s="99"/>
    </row>
    <row r="65" spans="1:27" ht="12.75">
      <c r="A65" s="94" t="s">
        <v>139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7"/>
      <c r="W65" s="98"/>
      <c r="X65" s="98"/>
      <c r="Y65" s="98"/>
      <c r="Z65" s="98"/>
      <c r="AA65" s="99"/>
    </row>
    <row r="66" spans="1:27" ht="12.75">
      <c r="A66" s="94" t="s">
        <v>110</v>
      </c>
      <c r="B66" s="94">
        <v>58</v>
      </c>
      <c r="C66" s="94">
        <v>24234857.92</v>
      </c>
      <c r="D66" s="94">
        <v>20781899.79</v>
      </c>
      <c r="E66" s="106">
        <v>11335879.42</v>
      </c>
      <c r="F66" s="94">
        <v>18166484.06</v>
      </c>
      <c r="G66" s="94">
        <v>9173950.51</v>
      </c>
      <c r="H66" s="94">
        <v>2171283</v>
      </c>
      <c r="I66" s="94" t="s">
        <v>138</v>
      </c>
      <c r="J66" s="94">
        <v>173416.46</v>
      </c>
      <c r="K66" s="94" t="s">
        <v>138</v>
      </c>
      <c r="L66" s="94" t="s">
        <v>138</v>
      </c>
      <c r="M66" s="94">
        <v>698680</v>
      </c>
      <c r="N66" s="94">
        <v>4050111</v>
      </c>
      <c r="O66" s="94">
        <v>1646765</v>
      </c>
      <c r="P66" s="94" t="s">
        <v>138</v>
      </c>
      <c r="Q66" s="94">
        <v>4947479</v>
      </c>
      <c r="R66" s="94">
        <v>4071018.52</v>
      </c>
      <c r="S66" s="94">
        <v>631000</v>
      </c>
      <c r="T66" s="94" t="s">
        <v>138</v>
      </c>
      <c r="U66" s="94" t="s">
        <v>138</v>
      </c>
      <c r="V66" s="97"/>
      <c r="W66" s="98"/>
      <c r="X66" s="98"/>
      <c r="Y66" s="98"/>
      <c r="Z66" s="98"/>
      <c r="AA66" s="99"/>
    </row>
    <row r="67" spans="1:27" ht="12.7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4" t="s">
        <v>187</v>
      </c>
      <c r="U67" s="95"/>
      <c r="V67" s="97"/>
      <c r="W67" s="98"/>
      <c r="X67" s="98"/>
      <c r="Y67" s="98"/>
      <c r="Z67" s="98"/>
      <c r="AA67" s="99"/>
    </row>
    <row r="68" spans="1:27" ht="12.7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4" t="s">
        <v>556</v>
      </c>
      <c r="T68" s="95"/>
      <c r="U68" s="95"/>
      <c r="V68" s="97"/>
      <c r="W68" s="98"/>
      <c r="X68" s="98"/>
      <c r="Y68" s="98"/>
      <c r="Z68" s="98"/>
      <c r="AA68" s="99"/>
    </row>
    <row r="69" spans="1:27" ht="12.7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4" t="s">
        <v>524</v>
      </c>
      <c r="S69" s="95"/>
      <c r="T69" s="95"/>
      <c r="U69" s="95"/>
      <c r="V69" s="97"/>
      <c r="W69" s="98"/>
      <c r="X69" s="98"/>
      <c r="Y69" s="98"/>
      <c r="Z69" s="98"/>
      <c r="AA69" s="99"/>
    </row>
    <row r="70" spans="1:27" ht="12.7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4" t="s">
        <v>492</v>
      </c>
      <c r="R70" s="95"/>
      <c r="S70" s="95"/>
      <c r="T70" s="95"/>
      <c r="U70" s="95"/>
      <c r="V70" s="97"/>
      <c r="W70" s="98"/>
      <c r="X70" s="98"/>
      <c r="Y70" s="98"/>
      <c r="Z70" s="98"/>
      <c r="AA70" s="99"/>
    </row>
    <row r="71" spans="1:27" ht="12.7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4" t="s">
        <v>187</v>
      </c>
      <c r="Q71" s="95"/>
      <c r="R71" s="95"/>
      <c r="S71" s="95"/>
      <c r="T71" s="95"/>
      <c r="U71" s="95"/>
      <c r="V71" s="97"/>
      <c r="W71" s="98"/>
      <c r="X71" s="98"/>
      <c r="Y71" s="98"/>
      <c r="Z71" s="98"/>
      <c r="AA71" s="99"/>
    </row>
    <row r="72" spans="1:27" ht="12.7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4" t="s">
        <v>457</v>
      </c>
      <c r="P72" s="95"/>
      <c r="Q72" s="95"/>
      <c r="R72" s="95"/>
      <c r="S72" s="95"/>
      <c r="T72" s="95"/>
      <c r="U72" s="95"/>
      <c r="V72" s="97"/>
      <c r="W72" s="98"/>
      <c r="X72" s="98"/>
      <c r="Y72" s="98"/>
      <c r="Z72" s="98"/>
      <c r="AA72" s="99"/>
    </row>
    <row r="73" spans="1:27" ht="12.7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4" t="s">
        <v>450</v>
      </c>
      <c r="O73" s="95"/>
      <c r="P73" s="95"/>
      <c r="Q73" s="95"/>
      <c r="R73" s="95"/>
      <c r="S73" s="95"/>
      <c r="T73" s="95"/>
      <c r="U73" s="95"/>
      <c r="V73" s="97"/>
      <c r="W73" s="98"/>
      <c r="X73" s="98"/>
      <c r="Y73" s="98"/>
      <c r="Z73" s="98"/>
      <c r="AA73" s="99"/>
    </row>
    <row r="74" spans="1:27" ht="12.75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4" t="s">
        <v>419</v>
      </c>
      <c r="N74" s="95"/>
      <c r="O74" s="95"/>
      <c r="P74" s="95"/>
      <c r="Q74" s="95"/>
      <c r="R74" s="95"/>
      <c r="S74" s="95"/>
      <c r="T74" s="95"/>
      <c r="U74" s="95"/>
      <c r="V74" s="97"/>
      <c r="W74" s="98"/>
      <c r="X74" s="98"/>
      <c r="Y74" s="98"/>
      <c r="Z74" s="98"/>
      <c r="AA74" s="99"/>
    </row>
    <row r="75" spans="1:27" ht="12.7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4" t="s">
        <v>187</v>
      </c>
      <c r="M75" s="95"/>
      <c r="N75" s="95"/>
      <c r="O75" s="95"/>
      <c r="P75" s="95"/>
      <c r="Q75" s="95"/>
      <c r="R75" s="95"/>
      <c r="S75" s="95"/>
      <c r="T75" s="95"/>
      <c r="U75" s="95"/>
      <c r="V75" s="97"/>
      <c r="W75" s="98"/>
      <c r="X75" s="98"/>
      <c r="Y75" s="98"/>
      <c r="Z75" s="98"/>
      <c r="AA75" s="99"/>
    </row>
    <row r="76" spans="1:27" ht="12.7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4" t="s">
        <v>187</v>
      </c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7"/>
      <c r="W76" s="98"/>
      <c r="X76" s="98"/>
      <c r="Y76" s="98"/>
      <c r="Z76" s="98"/>
      <c r="AA76" s="99"/>
    </row>
    <row r="77" spans="1:27" ht="12.75">
      <c r="A77" s="97"/>
      <c r="B77" s="97"/>
      <c r="C77" s="97"/>
      <c r="D77" s="97"/>
      <c r="E77" s="97"/>
      <c r="F77" s="97"/>
      <c r="G77" s="97"/>
      <c r="H77" s="97"/>
      <c r="I77" s="97"/>
      <c r="J77" s="94" t="s">
        <v>369</v>
      </c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7"/>
      <c r="W77" s="98"/>
      <c r="X77" s="98"/>
      <c r="Y77" s="98"/>
      <c r="Z77" s="98"/>
      <c r="AA77" s="99"/>
    </row>
    <row r="78" spans="1:27" ht="12.75">
      <c r="A78" s="97"/>
      <c r="B78" s="97"/>
      <c r="C78" s="97"/>
      <c r="D78" s="97"/>
      <c r="E78" s="97"/>
      <c r="F78" s="97"/>
      <c r="G78" s="97"/>
      <c r="H78" s="97"/>
      <c r="I78" s="94" t="s">
        <v>187</v>
      </c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7"/>
      <c r="W78" s="98"/>
      <c r="X78" s="98"/>
      <c r="Y78" s="98"/>
      <c r="Z78" s="98"/>
      <c r="AA78" s="99"/>
    </row>
    <row r="79" spans="1:27" ht="12.75">
      <c r="A79" s="97"/>
      <c r="B79" s="97"/>
      <c r="C79" s="97"/>
      <c r="D79" s="97"/>
      <c r="E79" s="97"/>
      <c r="F79" s="97"/>
      <c r="G79" s="97"/>
      <c r="H79" s="94" t="s">
        <v>337</v>
      </c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7"/>
      <c r="W79" s="98"/>
      <c r="X79" s="98"/>
      <c r="Y79" s="98"/>
      <c r="Z79" s="98"/>
      <c r="AA79" s="99"/>
    </row>
    <row r="80" spans="1:27" ht="12.75">
      <c r="A80" s="97"/>
      <c r="B80" s="97"/>
      <c r="C80" s="97"/>
      <c r="D80" s="97"/>
      <c r="E80" s="97"/>
      <c r="F80" s="97"/>
      <c r="G80" s="94" t="s">
        <v>305</v>
      </c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7"/>
      <c r="W80" s="98"/>
      <c r="X80" s="98"/>
      <c r="Y80" s="98"/>
      <c r="Z80" s="98"/>
      <c r="AA80" s="99"/>
    </row>
    <row r="81" spans="1:27" ht="12.75">
      <c r="A81" s="97"/>
      <c r="B81" s="97"/>
      <c r="C81" s="97"/>
      <c r="D81" s="97"/>
      <c r="E81" s="97"/>
      <c r="F81" s="94" t="s">
        <v>273</v>
      </c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7"/>
      <c r="W81" s="98"/>
      <c r="X81" s="98"/>
      <c r="Y81" s="98"/>
      <c r="Z81" s="98"/>
      <c r="AA81" s="99"/>
    </row>
    <row r="82" spans="1:27" ht="12.75">
      <c r="A82" s="97"/>
      <c r="B82" s="97"/>
      <c r="C82" s="97"/>
      <c r="D82" s="97"/>
      <c r="E82" s="106" t="s">
        <v>226</v>
      </c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7"/>
      <c r="W82" s="98"/>
      <c r="X82" s="98"/>
      <c r="Y82" s="98"/>
      <c r="Z82" s="98"/>
      <c r="AA82" s="99"/>
    </row>
    <row r="83" spans="1:27" ht="12.75">
      <c r="A83" s="97"/>
      <c r="B83" s="97"/>
      <c r="C83" s="97"/>
      <c r="D83" s="94" t="s">
        <v>193</v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7"/>
      <c r="W83" s="98"/>
      <c r="X83" s="98"/>
      <c r="Y83" s="98"/>
      <c r="Z83" s="98"/>
      <c r="AA83" s="99"/>
    </row>
    <row r="84" spans="1:27" ht="12.75">
      <c r="A84" s="97"/>
      <c r="B84" s="97"/>
      <c r="C84" s="94" t="s">
        <v>183</v>
      </c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7"/>
      <c r="W84" s="98"/>
      <c r="X84" s="98"/>
      <c r="Y84" s="98"/>
      <c r="Z84" s="98"/>
      <c r="AA84" s="99"/>
    </row>
    <row r="85" spans="1:27" ht="12.75">
      <c r="A85" s="97"/>
      <c r="B85" s="94" t="s">
        <v>188</v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7"/>
      <c r="W85" s="98"/>
      <c r="X85" s="98"/>
      <c r="Y85" s="98"/>
      <c r="Z85" s="98"/>
      <c r="AA85" s="99"/>
    </row>
    <row r="86" spans="1:27" ht="12.75">
      <c r="A86" s="97"/>
      <c r="B86" s="94">
        <v>59</v>
      </c>
      <c r="C86" s="94">
        <v>21848994.55</v>
      </c>
      <c r="D86" s="94">
        <v>24802694.59</v>
      </c>
      <c r="E86" s="106">
        <v>8529346.09</v>
      </c>
      <c r="F86" s="94">
        <v>13065431.25</v>
      </c>
      <c r="G86" s="94">
        <v>9102633.52</v>
      </c>
      <c r="H86" s="94">
        <v>1607398</v>
      </c>
      <c r="I86" s="94" t="s">
        <v>107</v>
      </c>
      <c r="J86" s="94">
        <v>594632.37</v>
      </c>
      <c r="K86" s="94" t="s">
        <v>107</v>
      </c>
      <c r="L86" s="94">
        <v>898429.3</v>
      </c>
      <c r="M86" s="94">
        <v>1140548</v>
      </c>
      <c r="N86" s="94">
        <v>2634024</v>
      </c>
      <c r="O86" s="94">
        <v>1785015</v>
      </c>
      <c r="P86" s="94" t="s">
        <v>107</v>
      </c>
      <c r="Q86" s="94">
        <v>3439844.67</v>
      </c>
      <c r="R86" s="94">
        <v>5256892.43</v>
      </c>
      <c r="S86" s="94">
        <v>60000</v>
      </c>
      <c r="T86" s="94" t="s">
        <v>107</v>
      </c>
      <c r="U86" s="94">
        <v>100000</v>
      </c>
      <c r="V86" s="97"/>
      <c r="W86" s="98"/>
      <c r="X86" s="98"/>
      <c r="Y86" s="98"/>
      <c r="Z86" s="98"/>
      <c r="AA86" s="99"/>
    </row>
    <row r="87" spans="1:27" ht="12.75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4" t="s">
        <v>352</v>
      </c>
      <c r="U87" s="95"/>
      <c r="V87" s="97"/>
      <c r="W87" s="98"/>
      <c r="X87" s="98"/>
      <c r="Y87" s="98"/>
      <c r="Z87" s="98"/>
      <c r="AA87" s="99"/>
    </row>
    <row r="88" spans="1:27" ht="12.75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4" t="s">
        <v>557</v>
      </c>
      <c r="T88" s="95"/>
      <c r="U88" s="95"/>
      <c r="V88" s="97"/>
      <c r="W88" s="98"/>
      <c r="X88" s="98"/>
      <c r="Y88" s="98"/>
      <c r="Z88" s="98"/>
      <c r="AA88" s="99"/>
    </row>
    <row r="89" spans="1:27" ht="12.75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4" t="s">
        <v>525</v>
      </c>
      <c r="S89" s="95"/>
      <c r="T89" s="95"/>
      <c r="U89" s="95"/>
      <c r="V89" s="97"/>
      <c r="W89" s="98"/>
      <c r="X89" s="98"/>
      <c r="Y89" s="98"/>
      <c r="Z89" s="98"/>
      <c r="AA89" s="99"/>
    </row>
    <row r="90" spans="1:27" ht="12.75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4" t="s">
        <v>493</v>
      </c>
      <c r="R90" s="95"/>
      <c r="S90" s="95"/>
      <c r="T90" s="95"/>
      <c r="U90" s="95"/>
      <c r="V90" s="97"/>
      <c r="W90" s="98"/>
      <c r="X90" s="98"/>
      <c r="Y90" s="98"/>
      <c r="Z90" s="98"/>
      <c r="AA90" s="99"/>
    </row>
    <row r="91" spans="1:27" ht="12.75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4" t="s">
        <v>352</v>
      </c>
      <c r="Q91" s="95"/>
      <c r="R91" s="95"/>
      <c r="S91" s="95"/>
      <c r="T91" s="95"/>
      <c r="U91" s="95"/>
      <c r="V91" s="97"/>
      <c r="W91" s="98"/>
      <c r="X91" s="98"/>
      <c r="Y91" s="98"/>
      <c r="Z91" s="98"/>
      <c r="AA91" s="99"/>
    </row>
    <row r="92" spans="1:27" ht="12.75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4" t="s">
        <v>458</v>
      </c>
      <c r="P92" s="95"/>
      <c r="Q92" s="95"/>
      <c r="R92" s="95"/>
      <c r="S92" s="95"/>
      <c r="T92" s="95"/>
      <c r="U92" s="95"/>
      <c r="V92" s="97"/>
      <c r="W92" s="98"/>
      <c r="X92" s="98"/>
      <c r="Y92" s="98"/>
      <c r="Z92" s="98"/>
      <c r="AA92" s="99"/>
    </row>
    <row r="93" spans="1:27" ht="12.75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4" t="s">
        <v>451</v>
      </c>
      <c r="O93" s="95"/>
      <c r="P93" s="95"/>
      <c r="Q93" s="95"/>
      <c r="R93" s="95"/>
      <c r="S93" s="95"/>
      <c r="T93" s="95"/>
      <c r="U93" s="95"/>
      <c r="V93" s="97"/>
      <c r="W93" s="98"/>
      <c r="X93" s="98"/>
      <c r="Y93" s="98"/>
      <c r="Z93" s="98"/>
      <c r="AA93" s="99"/>
    </row>
    <row r="94" spans="1:27" ht="12.75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4" t="s">
        <v>420</v>
      </c>
      <c r="N94" s="95"/>
      <c r="O94" s="95"/>
      <c r="P94" s="95"/>
      <c r="Q94" s="95"/>
      <c r="R94" s="95"/>
      <c r="S94" s="95"/>
      <c r="T94" s="95"/>
      <c r="U94" s="95"/>
      <c r="V94" s="97"/>
      <c r="W94" s="98"/>
      <c r="X94" s="98"/>
      <c r="Y94" s="98"/>
      <c r="Z94" s="98"/>
      <c r="AA94" s="99"/>
    </row>
    <row r="95" spans="1:27" ht="12.75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4" t="s">
        <v>404</v>
      </c>
      <c r="M95" s="95"/>
      <c r="N95" s="95"/>
      <c r="O95" s="95"/>
      <c r="P95" s="95"/>
      <c r="Q95" s="95"/>
      <c r="R95" s="95"/>
      <c r="S95" s="95"/>
      <c r="T95" s="95"/>
      <c r="U95" s="95"/>
      <c r="V95" s="97"/>
      <c r="W95" s="98"/>
      <c r="X95" s="98"/>
      <c r="Y95" s="98"/>
      <c r="Z95" s="98"/>
      <c r="AA95" s="99"/>
    </row>
    <row r="96" spans="1:27" ht="12.75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4" t="s">
        <v>352</v>
      </c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7"/>
      <c r="W96" s="98"/>
      <c r="X96" s="98"/>
      <c r="Y96" s="98"/>
      <c r="Z96" s="98"/>
      <c r="AA96" s="99"/>
    </row>
    <row r="97" spans="1:27" ht="12.75">
      <c r="A97" s="97"/>
      <c r="B97" s="97"/>
      <c r="C97" s="97"/>
      <c r="D97" s="97"/>
      <c r="E97" s="97"/>
      <c r="F97" s="97"/>
      <c r="G97" s="97"/>
      <c r="H97" s="97"/>
      <c r="I97" s="97"/>
      <c r="J97" s="94" t="s">
        <v>370</v>
      </c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7"/>
      <c r="W97" s="98"/>
      <c r="X97" s="98"/>
      <c r="Y97" s="98"/>
      <c r="Z97" s="98"/>
      <c r="AA97" s="99"/>
    </row>
    <row r="98" spans="1:27" ht="12.75">
      <c r="A98" s="97"/>
      <c r="B98" s="97"/>
      <c r="C98" s="97"/>
      <c r="D98" s="97"/>
      <c r="E98" s="97"/>
      <c r="F98" s="97"/>
      <c r="G98" s="97"/>
      <c r="H98" s="97"/>
      <c r="I98" s="94" t="s">
        <v>352</v>
      </c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7"/>
      <c r="W98" s="98"/>
      <c r="X98" s="98"/>
      <c r="Y98" s="98"/>
      <c r="Z98" s="98"/>
      <c r="AA98" s="99"/>
    </row>
    <row r="99" spans="1:27" ht="12.75">
      <c r="A99" s="97"/>
      <c r="B99" s="97"/>
      <c r="C99" s="97"/>
      <c r="D99" s="97"/>
      <c r="E99" s="97"/>
      <c r="F99" s="97"/>
      <c r="G99" s="97"/>
      <c r="H99" s="94" t="s">
        <v>338</v>
      </c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7"/>
      <c r="W99" s="98"/>
      <c r="X99" s="98"/>
      <c r="Y99" s="98"/>
      <c r="Z99" s="98"/>
      <c r="AA99" s="99"/>
    </row>
    <row r="100" spans="1:27" ht="12.75">
      <c r="A100" s="97"/>
      <c r="B100" s="97"/>
      <c r="C100" s="97"/>
      <c r="D100" s="97"/>
      <c r="E100" s="97"/>
      <c r="F100" s="97"/>
      <c r="G100" s="94" t="s">
        <v>306</v>
      </c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7"/>
      <c r="W100" s="98"/>
      <c r="X100" s="98"/>
      <c r="Y100" s="98"/>
      <c r="Z100" s="98"/>
      <c r="AA100" s="99"/>
    </row>
    <row r="101" spans="1:27" ht="12.75">
      <c r="A101" s="97"/>
      <c r="B101" s="97"/>
      <c r="C101" s="97"/>
      <c r="D101" s="97"/>
      <c r="E101" s="97"/>
      <c r="F101" s="94" t="s">
        <v>274</v>
      </c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7"/>
      <c r="W101" s="98"/>
      <c r="X101" s="98"/>
      <c r="Y101" s="98"/>
      <c r="Z101" s="98"/>
      <c r="AA101" s="99"/>
    </row>
    <row r="102" spans="1:27" ht="12.75">
      <c r="A102" s="97"/>
      <c r="B102" s="97"/>
      <c r="C102" s="97"/>
      <c r="D102" s="97"/>
      <c r="E102" s="106" t="s">
        <v>227</v>
      </c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7"/>
      <c r="W102" s="98"/>
      <c r="X102" s="98"/>
      <c r="Y102" s="98"/>
      <c r="Z102" s="98"/>
      <c r="AA102" s="99"/>
    </row>
    <row r="103" spans="1:27" ht="12.75">
      <c r="A103" s="97"/>
      <c r="B103" s="97"/>
      <c r="C103" s="97"/>
      <c r="D103" s="94" t="s">
        <v>194</v>
      </c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7"/>
      <c r="W103" s="98"/>
      <c r="X103" s="98"/>
      <c r="Y103" s="98"/>
      <c r="Z103" s="98"/>
      <c r="AA103" s="99"/>
    </row>
    <row r="104" spans="1:27" ht="12.75">
      <c r="A104" s="97"/>
      <c r="B104" s="97"/>
      <c r="C104" s="94" t="s">
        <v>181</v>
      </c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7"/>
      <c r="W104" s="98"/>
      <c r="X104" s="98"/>
      <c r="Y104" s="98"/>
      <c r="Z104" s="98"/>
      <c r="AA104" s="99"/>
    </row>
    <row r="105" spans="1:27" ht="12.75">
      <c r="A105" s="97"/>
      <c r="B105" s="94" t="s">
        <v>189</v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7"/>
      <c r="W105" s="98"/>
      <c r="X105" s="98"/>
      <c r="Y105" s="98"/>
      <c r="Z105" s="98"/>
      <c r="AA105" s="99"/>
    </row>
    <row r="106" spans="1:27" ht="12.75">
      <c r="A106" s="97"/>
      <c r="B106" s="94">
        <v>60</v>
      </c>
      <c r="C106" s="94" t="s">
        <v>138</v>
      </c>
      <c r="D106" s="94" t="s">
        <v>138</v>
      </c>
      <c r="E106" s="106">
        <v>60388</v>
      </c>
      <c r="F106" s="94" t="s">
        <v>138</v>
      </c>
      <c r="G106" s="94" t="s">
        <v>138</v>
      </c>
      <c r="H106" s="94" t="s">
        <v>138</v>
      </c>
      <c r="I106" s="94" t="s">
        <v>138</v>
      </c>
      <c r="J106" s="94" t="s">
        <v>138</v>
      </c>
      <c r="K106" s="94" t="s">
        <v>138</v>
      </c>
      <c r="L106" s="94" t="s">
        <v>138</v>
      </c>
      <c r="M106" s="94" t="s">
        <v>138</v>
      </c>
      <c r="N106" s="94" t="s">
        <v>138</v>
      </c>
      <c r="O106" s="94" t="s">
        <v>138</v>
      </c>
      <c r="P106" s="94" t="s">
        <v>138</v>
      </c>
      <c r="Q106" s="94" t="s">
        <v>138</v>
      </c>
      <c r="R106" s="94" t="s">
        <v>138</v>
      </c>
      <c r="S106" s="94" t="s">
        <v>138</v>
      </c>
      <c r="T106" s="94" t="s">
        <v>138</v>
      </c>
      <c r="U106" s="94" t="s">
        <v>138</v>
      </c>
      <c r="V106" s="97"/>
      <c r="W106" s="98"/>
      <c r="X106" s="98"/>
      <c r="Y106" s="98"/>
      <c r="Z106" s="98"/>
      <c r="AA106" s="99"/>
    </row>
    <row r="107" spans="1:27" ht="12.75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4" t="s">
        <v>187</v>
      </c>
      <c r="U107" s="95"/>
      <c r="V107" s="97"/>
      <c r="W107" s="98"/>
      <c r="X107" s="98"/>
      <c r="Y107" s="98"/>
      <c r="Z107" s="98"/>
      <c r="AA107" s="99"/>
    </row>
    <row r="108" spans="1:27" ht="12.75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4" t="s">
        <v>187</v>
      </c>
      <c r="T108" s="95"/>
      <c r="U108" s="95"/>
      <c r="V108" s="97"/>
      <c r="W108" s="98"/>
      <c r="X108" s="98"/>
      <c r="Y108" s="98"/>
      <c r="Z108" s="98"/>
      <c r="AA108" s="99"/>
    </row>
    <row r="109" spans="1:27" ht="12.75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4" t="s">
        <v>187</v>
      </c>
      <c r="S109" s="95"/>
      <c r="T109" s="95"/>
      <c r="U109" s="95"/>
      <c r="V109" s="97"/>
      <c r="W109" s="98"/>
      <c r="X109" s="98"/>
      <c r="Y109" s="98"/>
      <c r="Z109" s="98"/>
      <c r="AA109" s="99"/>
    </row>
    <row r="110" spans="1:27" ht="12.75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4" t="s">
        <v>187</v>
      </c>
      <c r="R110" s="95"/>
      <c r="S110" s="95"/>
      <c r="T110" s="95"/>
      <c r="U110" s="95"/>
      <c r="V110" s="97"/>
      <c r="W110" s="98"/>
      <c r="X110" s="98"/>
      <c r="Y110" s="98"/>
      <c r="Z110" s="98"/>
      <c r="AA110" s="99"/>
    </row>
    <row r="111" spans="1:27" ht="12.75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4" t="s">
        <v>187</v>
      </c>
      <c r="Q111" s="95"/>
      <c r="R111" s="95"/>
      <c r="S111" s="95"/>
      <c r="T111" s="95"/>
      <c r="U111" s="95"/>
      <c r="V111" s="97"/>
      <c r="W111" s="98"/>
      <c r="X111" s="98"/>
      <c r="Y111" s="98"/>
      <c r="Z111" s="98"/>
      <c r="AA111" s="99"/>
    </row>
    <row r="112" spans="1:27" ht="12.75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4" t="s">
        <v>187</v>
      </c>
      <c r="P112" s="95"/>
      <c r="Q112" s="95"/>
      <c r="R112" s="95"/>
      <c r="S112" s="95"/>
      <c r="T112" s="95"/>
      <c r="U112" s="95"/>
      <c r="V112" s="97"/>
      <c r="W112" s="98"/>
      <c r="X112" s="98"/>
      <c r="Y112" s="98"/>
      <c r="Z112" s="98"/>
      <c r="AA112" s="99"/>
    </row>
    <row r="113" spans="1:27" ht="12.75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4" t="s">
        <v>187</v>
      </c>
      <c r="O113" s="95"/>
      <c r="P113" s="95"/>
      <c r="Q113" s="95"/>
      <c r="R113" s="95"/>
      <c r="S113" s="95"/>
      <c r="T113" s="95"/>
      <c r="U113" s="95"/>
      <c r="V113" s="97"/>
      <c r="W113" s="98"/>
      <c r="X113" s="98"/>
      <c r="Y113" s="98"/>
      <c r="Z113" s="98"/>
      <c r="AA113" s="99"/>
    </row>
    <row r="114" spans="1:27" ht="12.75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4" t="s">
        <v>187</v>
      </c>
      <c r="N114" s="95"/>
      <c r="O114" s="95"/>
      <c r="P114" s="95"/>
      <c r="Q114" s="95"/>
      <c r="R114" s="95"/>
      <c r="S114" s="95"/>
      <c r="T114" s="95"/>
      <c r="U114" s="95"/>
      <c r="V114" s="97"/>
      <c r="W114" s="98"/>
      <c r="X114" s="98"/>
      <c r="Y114" s="98"/>
      <c r="Z114" s="98"/>
      <c r="AA114" s="99"/>
    </row>
    <row r="115" spans="1:27" ht="12.75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4" t="s">
        <v>187</v>
      </c>
      <c r="M115" s="95"/>
      <c r="N115" s="95"/>
      <c r="O115" s="95"/>
      <c r="P115" s="95"/>
      <c r="Q115" s="95"/>
      <c r="R115" s="95"/>
      <c r="S115" s="95"/>
      <c r="T115" s="95"/>
      <c r="U115" s="95"/>
      <c r="V115" s="97"/>
      <c r="W115" s="98"/>
      <c r="X115" s="98"/>
      <c r="Y115" s="98"/>
      <c r="Z115" s="98"/>
      <c r="AA115" s="99"/>
    </row>
    <row r="116" spans="1:27" ht="12.75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4" t="s">
        <v>187</v>
      </c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7"/>
      <c r="W116" s="98"/>
      <c r="X116" s="98"/>
      <c r="Y116" s="98"/>
      <c r="Z116" s="98"/>
      <c r="AA116" s="99"/>
    </row>
    <row r="117" spans="1:27" ht="12.75">
      <c r="A117" s="97"/>
      <c r="B117" s="97"/>
      <c r="C117" s="97"/>
      <c r="D117" s="97"/>
      <c r="E117" s="97"/>
      <c r="F117" s="97"/>
      <c r="G117" s="97"/>
      <c r="H117" s="97"/>
      <c r="I117" s="97"/>
      <c r="J117" s="94" t="s">
        <v>187</v>
      </c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7"/>
      <c r="W117" s="98"/>
      <c r="X117" s="98"/>
      <c r="Y117" s="98"/>
      <c r="Z117" s="98"/>
      <c r="AA117" s="99"/>
    </row>
    <row r="118" spans="1:27" ht="12.75">
      <c r="A118" s="97"/>
      <c r="B118" s="97"/>
      <c r="C118" s="97"/>
      <c r="D118" s="97"/>
      <c r="E118" s="97"/>
      <c r="F118" s="97"/>
      <c r="G118" s="97"/>
      <c r="H118" s="97"/>
      <c r="I118" s="94" t="s">
        <v>187</v>
      </c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7"/>
      <c r="W118" s="98"/>
      <c r="X118" s="98"/>
      <c r="Y118" s="98"/>
      <c r="Z118" s="98"/>
      <c r="AA118" s="99"/>
    </row>
    <row r="119" spans="1:27" ht="12.75">
      <c r="A119" s="97"/>
      <c r="B119" s="97"/>
      <c r="C119" s="97"/>
      <c r="D119" s="97"/>
      <c r="E119" s="97"/>
      <c r="F119" s="97"/>
      <c r="G119" s="97"/>
      <c r="H119" s="94" t="s">
        <v>187</v>
      </c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7"/>
      <c r="W119" s="98"/>
      <c r="X119" s="98"/>
      <c r="Y119" s="98"/>
      <c r="Z119" s="98"/>
      <c r="AA119" s="99"/>
    </row>
    <row r="120" spans="1:27" ht="12.75">
      <c r="A120" s="97"/>
      <c r="B120" s="97"/>
      <c r="C120" s="97"/>
      <c r="D120" s="97"/>
      <c r="E120" s="97"/>
      <c r="F120" s="97"/>
      <c r="G120" s="94" t="s">
        <v>187</v>
      </c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7"/>
      <c r="W120" s="98"/>
      <c r="X120" s="98"/>
      <c r="Y120" s="98"/>
      <c r="Z120" s="98"/>
      <c r="AA120" s="99"/>
    </row>
    <row r="121" spans="1:27" ht="12.75">
      <c r="A121" s="97"/>
      <c r="B121" s="97"/>
      <c r="C121" s="97"/>
      <c r="D121" s="97"/>
      <c r="E121" s="97"/>
      <c r="F121" s="94" t="s">
        <v>187</v>
      </c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7"/>
      <c r="W121" s="98"/>
      <c r="X121" s="98"/>
      <c r="Y121" s="98"/>
      <c r="Z121" s="98"/>
      <c r="AA121" s="99"/>
    </row>
    <row r="122" spans="1:27" ht="12.75">
      <c r="A122" s="97"/>
      <c r="B122" s="97"/>
      <c r="C122" s="97"/>
      <c r="D122" s="97"/>
      <c r="E122" s="106" t="s">
        <v>228</v>
      </c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7"/>
      <c r="W122" s="98"/>
      <c r="X122" s="98"/>
      <c r="Y122" s="98"/>
      <c r="Z122" s="98"/>
      <c r="AA122" s="99"/>
    </row>
    <row r="123" spans="1:27" ht="12.75">
      <c r="A123" s="97"/>
      <c r="B123" s="97"/>
      <c r="C123" s="97"/>
      <c r="D123" s="94" t="s">
        <v>187</v>
      </c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7"/>
      <c r="W123" s="98"/>
      <c r="X123" s="98"/>
      <c r="Y123" s="98"/>
      <c r="Z123" s="98"/>
      <c r="AA123" s="99"/>
    </row>
    <row r="124" spans="1:27" ht="12.75">
      <c r="A124" s="97"/>
      <c r="B124" s="97"/>
      <c r="C124" s="94" t="s">
        <v>187</v>
      </c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7"/>
      <c r="W124" s="98"/>
      <c r="X124" s="98"/>
      <c r="Y124" s="98"/>
      <c r="Z124" s="98"/>
      <c r="AA124" s="99"/>
    </row>
    <row r="125" spans="1:27" ht="12.75">
      <c r="A125" s="97"/>
      <c r="B125" s="94" t="s">
        <v>190</v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7"/>
      <c r="W125" s="98"/>
      <c r="X125" s="98"/>
      <c r="Y125" s="98"/>
      <c r="Z125" s="98"/>
      <c r="AA125" s="99"/>
    </row>
    <row r="126" spans="1:27" ht="12.75">
      <c r="A126" s="94" t="s">
        <v>140</v>
      </c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7"/>
      <c r="W126" s="98"/>
      <c r="X126" s="98"/>
      <c r="Y126" s="98"/>
      <c r="Z126" s="98"/>
      <c r="AA126" s="99"/>
    </row>
    <row r="127" spans="1:27" ht="12.75">
      <c r="A127" s="94" t="s">
        <v>111</v>
      </c>
      <c r="B127" s="94">
        <v>58</v>
      </c>
      <c r="C127" s="94">
        <v>8558611.96</v>
      </c>
      <c r="D127" s="94">
        <v>5258467.67</v>
      </c>
      <c r="E127" s="106">
        <v>6516648.22</v>
      </c>
      <c r="F127" s="94">
        <v>1424620.06</v>
      </c>
      <c r="G127" s="94">
        <v>2267134.11</v>
      </c>
      <c r="H127" s="94">
        <v>1061394</v>
      </c>
      <c r="I127" s="94" t="s">
        <v>138</v>
      </c>
      <c r="J127" s="94">
        <v>359039.24</v>
      </c>
      <c r="K127" s="94" t="s">
        <v>138</v>
      </c>
      <c r="L127" s="94" t="s">
        <v>138</v>
      </c>
      <c r="M127" s="94">
        <v>31000</v>
      </c>
      <c r="N127" s="94">
        <v>20155.2</v>
      </c>
      <c r="O127" s="94">
        <v>1189948</v>
      </c>
      <c r="P127" s="94" t="s">
        <v>138</v>
      </c>
      <c r="Q127" s="94">
        <v>2053193</v>
      </c>
      <c r="R127" s="94">
        <v>951819.02</v>
      </c>
      <c r="S127" s="94">
        <v>67330.91</v>
      </c>
      <c r="T127" s="94" t="s">
        <v>138</v>
      </c>
      <c r="U127" s="94" t="s">
        <v>138</v>
      </c>
      <c r="V127" s="97"/>
      <c r="W127" s="98"/>
      <c r="X127" s="98"/>
      <c r="Y127" s="98"/>
      <c r="Z127" s="98"/>
      <c r="AA127" s="99"/>
    </row>
    <row r="128" spans="1:27" ht="12.75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4" t="s">
        <v>187</v>
      </c>
      <c r="U128" s="95"/>
      <c r="V128" s="97"/>
      <c r="W128" s="98"/>
      <c r="X128" s="98"/>
      <c r="Y128" s="98"/>
      <c r="Z128" s="98"/>
      <c r="AA128" s="99"/>
    </row>
    <row r="129" spans="1:27" ht="12.75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4" t="s">
        <v>558</v>
      </c>
      <c r="T129" s="95"/>
      <c r="U129" s="95"/>
      <c r="V129" s="97"/>
      <c r="W129" s="98"/>
      <c r="X129" s="98"/>
      <c r="Y129" s="98"/>
      <c r="Z129" s="98"/>
      <c r="AA129" s="99"/>
    </row>
    <row r="130" spans="1:27" ht="12.75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4" t="s">
        <v>526</v>
      </c>
      <c r="S130" s="95"/>
      <c r="T130" s="95"/>
      <c r="U130" s="95"/>
      <c r="V130" s="97"/>
      <c r="W130" s="98"/>
      <c r="X130" s="98"/>
      <c r="Y130" s="98"/>
      <c r="Z130" s="98"/>
      <c r="AA130" s="99"/>
    </row>
    <row r="131" spans="1:27" ht="12.75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4" t="s">
        <v>494</v>
      </c>
      <c r="R131" s="95"/>
      <c r="S131" s="95"/>
      <c r="T131" s="95"/>
      <c r="U131" s="95"/>
      <c r="V131" s="97"/>
      <c r="W131" s="98"/>
      <c r="X131" s="98"/>
      <c r="Y131" s="98"/>
      <c r="Z131" s="98"/>
      <c r="AA131" s="99"/>
    </row>
    <row r="132" spans="1:27" ht="12.75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4" t="s">
        <v>187</v>
      </c>
      <c r="Q132" s="95"/>
      <c r="R132" s="95"/>
      <c r="S132" s="95"/>
      <c r="T132" s="95"/>
      <c r="U132" s="95"/>
      <c r="V132" s="97"/>
      <c r="W132" s="98"/>
      <c r="X132" s="98"/>
      <c r="Y132" s="98"/>
      <c r="Z132" s="98"/>
      <c r="AA132" s="99"/>
    </row>
    <row r="133" spans="1:27" ht="12.75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4" t="s">
        <v>459</v>
      </c>
      <c r="P133" s="95"/>
      <c r="Q133" s="95"/>
      <c r="R133" s="95"/>
      <c r="S133" s="95"/>
      <c r="T133" s="95"/>
      <c r="U133" s="95"/>
      <c r="V133" s="97"/>
      <c r="W133" s="98"/>
      <c r="X133" s="98"/>
      <c r="Y133" s="98"/>
      <c r="Z133" s="98"/>
      <c r="AA133" s="99"/>
    </row>
    <row r="134" spans="1:27" ht="12.75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4" t="s">
        <v>452</v>
      </c>
      <c r="O134" s="95"/>
      <c r="P134" s="95"/>
      <c r="Q134" s="95"/>
      <c r="R134" s="95"/>
      <c r="S134" s="95"/>
      <c r="T134" s="95"/>
      <c r="U134" s="95"/>
      <c r="V134" s="97"/>
      <c r="W134" s="98"/>
      <c r="X134" s="98"/>
      <c r="Y134" s="98"/>
      <c r="Z134" s="98"/>
      <c r="AA134" s="99"/>
    </row>
    <row r="135" spans="1:27" ht="12.75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4" t="s">
        <v>421</v>
      </c>
      <c r="N135" s="95"/>
      <c r="O135" s="95"/>
      <c r="P135" s="95"/>
      <c r="Q135" s="95"/>
      <c r="R135" s="95"/>
      <c r="S135" s="95"/>
      <c r="T135" s="95"/>
      <c r="U135" s="95"/>
      <c r="V135" s="97"/>
      <c r="W135" s="98"/>
      <c r="X135" s="98"/>
      <c r="Y135" s="98"/>
      <c r="Z135" s="98"/>
      <c r="AA135" s="99"/>
    </row>
    <row r="136" spans="1:27" ht="12.75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4" t="s">
        <v>187</v>
      </c>
      <c r="M136" s="95"/>
      <c r="N136" s="95"/>
      <c r="O136" s="95"/>
      <c r="P136" s="95"/>
      <c r="Q136" s="95"/>
      <c r="R136" s="95"/>
      <c r="S136" s="95"/>
      <c r="T136" s="95"/>
      <c r="U136" s="95"/>
      <c r="V136" s="97"/>
      <c r="W136" s="98"/>
      <c r="X136" s="98"/>
      <c r="Y136" s="98"/>
      <c r="Z136" s="98"/>
      <c r="AA136" s="99"/>
    </row>
    <row r="137" spans="1:27" ht="12.75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4" t="s">
        <v>187</v>
      </c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7"/>
      <c r="W137" s="98"/>
      <c r="X137" s="98"/>
      <c r="Y137" s="98"/>
      <c r="Z137" s="98"/>
      <c r="AA137" s="99"/>
    </row>
    <row r="138" spans="1:27" ht="12.75">
      <c r="A138" s="97"/>
      <c r="B138" s="97"/>
      <c r="C138" s="97"/>
      <c r="D138" s="97"/>
      <c r="E138" s="97"/>
      <c r="F138" s="97"/>
      <c r="G138" s="97"/>
      <c r="H138" s="97"/>
      <c r="I138" s="97"/>
      <c r="J138" s="94" t="s">
        <v>371</v>
      </c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7"/>
      <c r="W138" s="98"/>
      <c r="X138" s="98"/>
      <c r="Y138" s="98"/>
      <c r="Z138" s="98"/>
      <c r="AA138" s="99"/>
    </row>
    <row r="139" spans="1:27" ht="12.75">
      <c r="A139" s="97"/>
      <c r="B139" s="97"/>
      <c r="C139" s="97"/>
      <c r="D139" s="97"/>
      <c r="E139" s="97"/>
      <c r="F139" s="97"/>
      <c r="G139" s="97"/>
      <c r="H139" s="97"/>
      <c r="I139" s="94" t="s">
        <v>187</v>
      </c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7"/>
      <c r="W139" s="98"/>
      <c r="X139" s="98"/>
      <c r="Y139" s="98"/>
      <c r="Z139" s="98"/>
      <c r="AA139" s="99"/>
    </row>
    <row r="140" spans="1:27" ht="12.75">
      <c r="A140" s="97"/>
      <c r="B140" s="97"/>
      <c r="C140" s="97"/>
      <c r="D140" s="97"/>
      <c r="E140" s="97"/>
      <c r="F140" s="97"/>
      <c r="G140" s="97"/>
      <c r="H140" s="94" t="s">
        <v>339</v>
      </c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7"/>
      <c r="W140" s="98"/>
      <c r="X140" s="98"/>
      <c r="Y140" s="98"/>
      <c r="Z140" s="98"/>
      <c r="AA140" s="99"/>
    </row>
    <row r="141" spans="1:27" ht="12.75">
      <c r="A141" s="97"/>
      <c r="B141" s="97"/>
      <c r="C141" s="97"/>
      <c r="D141" s="97"/>
      <c r="E141" s="97"/>
      <c r="F141" s="97"/>
      <c r="G141" s="94" t="s">
        <v>307</v>
      </c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7"/>
      <c r="W141" s="98"/>
      <c r="X141" s="98"/>
      <c r="Y141" s="98"/>
      <c r="Z141" s="98"/>
      <c r="AA141" s="99"/>
    </row>
    <row r="142" spans="1:27" ht="12.75">
      <c r="A142" s="97"/>
      <c r="B142" s="97"/>
      <c r="C142" s="97"/>
      <c r="D142" s="97"/>
      <c r="E142" s="97"/>
      <c r="F142" s="94" t="s">
        <v>275</v>
      </c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7"/>
      <c r="W142" s="98"/>
      <c r="X142" s="98"/>
      <c r="Y142" s="98"/>
      <c r="Z142" s="98"/>
      <c r="AA142" s="99"/>
    </row>
    <row r="143" spans="1:27" ht="12.75">
      <c r="A143" s="97"/>
      <c r="B143" s="97"/>
      <c r="C143" s="97"/>
      <c r="D143" s="97"/>
      <c r="E143" s="106" t="s">
        <v>229</v>
      </c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7"/>
      <c r="W143" s="98"/>
      <c r="X143" s="98"/>
      <c r="Y143" s="98"/>
      <c r="Z143" s="98"/>
      <c r="AA143" s="99"/>
    </row>
    <row r="144" spans="1:27" ht="12.75">
      <c r="A144" s="97"/>
      <c r="B144" s="97"/>
      <c r="C144" s="97"/>
      <c r="D144" s="94" t="s">
        <v>195</v>
      </c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7"/>
      <c r="W144" s="98"/>
      <c r="X144" s="98"/>
      <c r="Y144" s="98"/>
      <c r="Z144" s="98"/>
      <c r="AA144" s="99"/>
    </row>
    <row r="145" spans="1:27" ht="12.75">
      <c r="A145" s="97"/>
      <c r="B145" s="97"/>
      <c r="C145" s="94" t="s">
        <v>166</v>
      </c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7"/>
      <c r="W145" s="98"/>
      <c r="X145" s="98"/>
      <c r="Y145" s="98"/>
      <c r="Z145" s="98"/>
      <c r="AA145" s="99"/>
    </row>
    <row r="146" spans="1:27" ht="12.75">
      <c r="A146" s="97"/>
      <c r="B146" s="94" t="s">
        <v>188</v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7"/>
      <c r="W146" s="98"/>
      <c r="X146" s="98"/>
      <c r="Y146" s="98"/>
      <c r="Z146" s="98"/>
      <c r="AA146" s="99"/>
    </row>
    <row r="147" spans="1:27" ht="12.75">
      <c r="A147" s="97"/>
      <c r="B147" s="94">
        <v>59</v>
      </c>
      <c r="C147" s="94">
        <v>11212588.71</v>
      </c>
      <c r="D147" s="94">
        <v>4812090.49</v>
      </c>
      <c r="E147" s="106">
        <v>6725671.34</v>
      </c>
      <c r="F147" s="94">
        <v>961973.36</v>
      </c>
      <c r="G147" s="94">
        <v>3974493.33</v>
      </c>
      <c r="H147" s="94">
        <v>736278</v>
      </c>
      <c r="I147" s="94" t="s">
        <v>107</v>
      </c>
      <c r="J147" s="94">
        <v>583232.61</v>
      </c>
      <c r="K147" s="94" t="s">
        <v>107</v>
      </c>
      <c r="L147" s="94">
        <v>89506.68</v>
      </c>
      <c r="M147" s="94">
        <v>36446</v>
      </c>
      <c r="N147" s="94" t="s">
        <v>107</v>
      </c>
      <c r="O147" s="94">
        <v>1187889</v>
      </c>
      <c r="P147" s="94">
        <v>1500000</v>
      </c>
      <c r="Q147" s="94">
        <v>2922734.52</v>
      </c>
      <c r="R147" s="94">
        <v>898073.31</v>
      </c>
      <c r="S147" s="94">
        <v>371.38</v>
      </c>
      <c r="T147" s="94" t="s">
        <v>107</v>
      </c>
      <c r="U147" s="94">
        <v>100000</v>
      </c>
      <c r="V147" s="97"/>
      <c r="W147" s="98"/>
      <c r="X147" s="98"/>
      <c r="Y147" s="98"/>
      <c r="Z147" s="98"/>
      <c r="AA147" s="99"/>
    </row>
    <row r="148" spans="1:27" ht="12.75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4" t="s">
        <v>352</v>
      </c>
      <c r="U148" s="95"/>
      <c r="V148" s="97"/>
      <c r="W148" s="98"/>
      <c r="X148" s="98"/>
      <c r="Y148" s="98"/>
      <c r="Z148" s="98"/>
      <c r="AA148" s="99"/>
    </row>
    <row r="149" spans="1:27" ht="12.75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4" t="s">
        <v>559</v>
      </c>
      <c r="T149" s="95"/>
      <c r="U149" s="95"/>
      <c r="V149" s="97"/>
      <c r="W149" s="98"/>
      <c r="X149" s="98"/>
      <c r="Y149" s="98"/>
      <c r="Z149" s="98"/>
      <c r="AA149" s="99"/>
    </row>
    <row r="150" spans="1:27" ht="12.75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4" t="s">
        <v>527</v>
      </c>
      <c r="S150" s="95"/>
      <c r="T150" s="95"/>
      <c r="U150" s="95"/>
      <c r="V150" s="97"/>
      <c r="W150" s="98"/>
      <c r="X150" s="98"/>
      <c r="Y150" s="98"/>
      <c r="Z150" s="98"/>
      <c r="AA150" s="99"/>
    </row>
    <row r="151" spans="1:27" ht="12.75">
      <c r="A151" s="9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4" t="s">
        <v>495</v>
      </c>
      <c r="R151" s="95"/>
      <c r="S151" s="95"/>
      <c r="T151" s="95"/>
      <c r="U151" s="95"/>
      <c r="V151" s="97"/>
      <c r="W151" s="98"/>
      <c r="X151" s="98"/>
      <c r="Y151" s="98"/>
      <c r="Z151" s="98"/>
      <c r="AA151" s="99"/>
    </row>
    <row r="152" spans="1:27" ht="12.75">
      <c r="A152" s="97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4" t="s">
        <v>487</v>
      </c>
      <c r="Q152" s="95"/>
      <c r="R152" s="95"/>
      <c r="S152" s="95"/>
      <c r="T152" s="95"/>
      <c r="U152" s="95"/>
      <c r="V152" s="97"/>
      <c r="W152" s="98"/>
      <c r="X152" s="98"/>
      <c r="Y152" s="98"/>
      <c r="Z152" s="98"/>
      <c r="AA152" s="99"/>
    </row>
    <row r="153" spans="1:27" ht="12.75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4" t="s">
        <v>460</v>
      </c>
      <c r="P153" s="95"/>
      <c r="Q153" s="95"/>
      <c r="R153" s="95"/>
      <c r="S153" s="95"/>
      <c r="T153" s="95"/>
      <c r="U153" s="95"/>
      <c r="V153" s="97"/>
      <c r="W153" s="98"/>
      <c r="X153" s="98"/>
      <c r="Y153" s="98"/>
      <c r="Z153" s="98"/>
      <c r="AA153" s="99"/>
    </row>
    <row r="154" spans="1:27" ht="12.75">
      <c r="A154" s="9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4" t="s">
        <v>352</v>
      </c>
      <c r="O154" s="95"/>
      <c r="P154" s="95"/>
      <c r="Q154" s="95"/>
      <c r="R154" s="95"/>
      <c r="S154" s="95"/>
      <c r="T154" s="95"/>
      <c r="U154" s="95"/>
      <c r="V154" s="97"/>
      <c r="W154" s="98"/>
      <c r="X154" s="98"/>
      <c r="Y154" s="98"/>
      <c r="Z154" s="98"/>
      <c r="AA154" s="99"/>
    </row>
    <row r="155" spans="1:27" ht="12.75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4" t="s">
        <v>422</v>
      </c>
      <c r="N155" s="95"/>
      <c r="O155" s="95"/>
      <c r="P155" s="95"/>
      <c r="Q155" s="95"/>
      <c r="R155" s="95"/>
      <c r="S155" s="95"/>
      <c r="T155" s="95"/>
      <c r="U155" s="95"/>
      <c r="V155" s="97"/>
      <c r="W155" s="98"/>
      <c r="X155" s="98"/>
      <c r="Y155" s="98"/>
      <c r="Z155" s="98"/>
      <c r="AA155" s="99"/>
    </row>
    <row r="156" spans="1:27" ht="12.75">
      <c r="A156" s="9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4" t="s">
        <v>405</v>
      </c>
      <c r="M156" s="95"/>
      <c r="N156" s="95"/>
      <c r="O156" s="95"/>
      <c r="P156" s="95"/>
      <c r="Q156" s="95"/>
      <c r="R156" s="95"/>
      <c r="S156" s="95"/>
      <c r="T156" s="95"/>
      <c r="U156" s="95"/>
      <c r="V156" s="97"/>
      <c r="W156" s="98"/>
      <c r="X156" s="98"/>
      <c r="Y156" s="98"/>
      <c r="Z156" s="98"/>
      <c r="AA156" s="99"/>
    </row>
    <row r="157" spans="1:27" ht="12.75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4" t="s">
        <v>352</v>
      </c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7"/>
      <c r="W157" s="98"/>
      <c r="X157" s="98"/>
      <c r="Y157" s="98"/>
      <c r="Z157" s="98"/>
      <c r="AA157" s="99"/>
    </row>
    <row r="158" spans="1:27" ht="12.75">
      <c r="A158" s="97"/>
      <c r="B158" s="97"/>
      <c r="C158" s="97"/>
      <c r="D158" s="97"/>
      <c r="E158" s="97"/>
      <c r="F158" s="97"/>
      <c r="G158" s="97"/>
      <c r="H158" s="97"/>
      <c r="I158" s="97"/>
      <c r="J158" s="94" t="s">
        <v>372</v>
      </c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7"/>
      <c r="W158" s="98"/>
      <c r="X158" s="98"/>
      <c r="Y158" s="98"/>
      <c r="Z158" s="98"/>
      <c r="AA158" s="99"/>
    </row>
    <row r="159" spans="1:27" ht="12.75">
      <c r="A159" s="97"/>
      <c r="B159" s="97"/>
      <c r="C159" s="97"/>
      <c r="D159" s="97"/>
      <c r="E159" s="97"/>
      <c r="F159" s="97"/>
      <c r="G159" s="97"/>
      <c r="H159" s="97"/>
      <c r="I159" s="94" t="s">
        <v>352</v>
      </c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7"/>
      <c r="W159" s="98"/>
      <c r="X159" s="98"/>
      <c r="Y159" s="98"/>
      <c r="Z159" s="98"/>
      <c r="AA159" s="99"/>
    </row>
    <row r="160" spans="1:27" ht="12.75">
      <c r="A160" s="97"/>
      <c r="B160" s="97"/>
      <c r="C160" s="97"/>
      <c r="D160" s="97"/>
      <c r="E160" s="97"/>
      <c r="F160" s="97"/>
      <c r="G160" s="97"/>
      <c r="H160" s="94" t="s">
        <v>340</v>
      </c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7"/>
      <c r="W160" s="98"/>
      <c r="X160" s="98"/>
      <c r="Y160" s="98"/>
      <c r="Z160" s="98"/>
      <c r="AA160" s="99"/>
    </row>
    <row r="161" spans="1:27" ht="12.75">
      <c r="A161" s="97"/>
      <c r="B161" s="97"/>
      <c r="C161" s="97"/>
      <c r="D161" s="97"/>
      <c r="E161" s="97"/>
      <c r="F161" s="97"/>
      <c r="G161" s="94" t="s">
        <v>308</v>
      </c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7"/>
      <c r="W161" s="98"/>
      <c r="X161" s="98"/>
      <c r="Y161" s="98"/>
      <c r="Z161" s="98"/>
      <c r="AA161" s="99"/>
    </row>
    <row r="162" spans="1:27" ht="12.75">
      <c r="A162" s="97"/>
      <c r="B162" s="97"/>
      <c r="C162" s="97"/>
      <c r="D162" s="97"/>
      <c r="E162" s="97"/>
      <c r="F162" s="94" t="s">
        <v>276</v>
      </c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7"/>
      <c r="W162" s="98"/>
      <c r="X162" s="98"/>
      <c r="Y162" s="98"/>
      <c r="Z162" s="98"/>
      <c r="AA162" s="99"/>
    </row>
    <row r="163" spans="1:27" ht="12.75">
      <c r="A163" s="97"/>
      <c r="B163" s="97"/>
      <c r="C163" s="97"/>
      <c r="D163" s="97"/>
      <c r="E163" s="106" t="s">
        <v>230</v>
      </c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7"/>
      <c r="W163" s="98"/>
      <c r="X163" s="98"/>
      <c r="Y163" s="98"/>
      <c r="Z163" s="98"/>
      <c r="AA163" s="99"/>
    </row>
    <row r="164" spans="1:27" ht="12.75">
      <c r="A164" s="97"/>
      <c r="B164" s="97"/>
      <c r="C164" s="97"/>
      <c r="D164" s="94" t="s">
        <v>196</v>
      </c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7"/>
      <c r="W164" s="98"/>
      <c r="X164" s="98"/>
      <c r="Y164" s="98"/>
      <c r="Z164" s="98"/>
      <c r="AA164" s="99"/>
    </row>
    <row r="165" spans="1:27" ht="12.75">
      <c r="A165" s="97"/>
      <c r="B165" s="97"/>
      <c r="C165" s="94" t="s">
        <v>174</v>
      </c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7"/>
      <c r="W165" s="98"/>
      <c r="X165" s="98"/>
      <c r="Y165" s="98"/>
      <c r="Z165" s="98"/>
      <c r="AA165" s="99"/>
    </row>
    <row r="166" spans="1:27" ht="12.75">
      <c r="A166" s="97"/>
      <c r="B166" s="94" t="s">
        <v>189</v>
      </c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7"/>
      <c r="W166" s="98"/>
      <c r="X166" s="98"/>
      <c r="Y166" s="98"/>
      <c r="Z166" s="98"/>
      <c r="AA166" s="99"/>
    </row>
    <row r="167" spans="1:27" ht="12.75">
      <c r="A167" s="97"/>
      <c r="B167" s="94">
        <v>60</v>
      </c>
      <c r="C167" s="94" t="s">
        <v>138</v>
      </c>
      <c r="D167" s="94" t="s">
        <v>138</v>
      </c>
      <c r="E167" s="106">
        <v>40541.6</v>
      </c>
      <c r="F167" s="94" t="s">
        <v>138</v>
      </c>
      <c r="G167" s="94" t="s">
        <v>138</v>
      </c>
      <c r="H167" s="94" t="s">
        <v>138</v>
      </c>
      <c r="I167" s="94" t="s">
        <v>138</v>
      </c>
      <c r="J167" s="94" t="s">
        <v>138</v>
      </c>
      <c r="K167" s="94" t="s">
        <v>138</v>
      </c>
      <c r="L167" s="94" t="s">
        <v>138</v>
      </c>
      <c r="M167" s="94" t="s">
        <v>138</v>
      </c>
      <c r="N167" s="94" t="s">
        <v>138</v>
      </c>
      <c r="O167" s="94" t="s">
        <v>138</v>
      </c>
      <c r="P167" s="94" t="s">
        <v>138</v>
      </c>
      <c r="Q167" s="94" t="s">
        <v>138</v>
      </c>
      <c r="R167" s="94" t="s">
        <v>138</v>
      </c>
      <c r="S167" s="94" t="s">
        <v>138</v>
      </c>
      <c r="T167" s="94" t="s">
        <v>138</v>
      </c>
      <c r="U167" s="94" t="s">
        <v>138</v>
      </c>
      <c r="V167" s="97"/>
      <c r="W167" s="98"/>
      <c r="X167" s="98"/>
      <c r="Y167" s="98"/>
      <c r="Z167" s="98"/>
      <c r="AA167" s="99"/>
    </row>
    <row r="168" spans="1:27" ht="12.75">
      <c r="A168" s="97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4" t="s">
        <v>187</v>
      </c>
      <c r="U168" s="95"/>
      <c r="V168" s="97"/>
      <c r="W168" s="98"/>
      <c r="X168" s="98"/>
      <c r="Y168" s="98"/>
      <c r="Z168" s="98"/>
      <c r="AA168" s="99"/>
    </row>
    <row r="169" spans="1:27" ht="12.75">
      <c r="A169" s="9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4" t="s">
        <v>187</v>
      </c>
      <c r="T169" s="95"/>
      <c r="U169" s="95"/>
      <c r="V169" s="97"/>
      <c r="W169" s="98"/>
      <c r="X169" s="98"/>
      <c r="Y169" s="98"/>
      <c r="Z169" s="98"/>
      <c r="AA169" s="99"/>
    </row>
    <row r="170" spans="1:27" ht="12.75">
      <c r="A170" s="9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4" t="s">
        <v>187</v>
      </c>
      <c r="S170" s="95"/>
      <c r="T170" s="95"/>
      <c r="U170" s="95"/>
      <c r="V170" s="97"/>
      <c r="W170" s="98"/>
      <c r="X170" s="98"/>
      <c r="Y170" s="98"/>
      <c r="Z170" s="98"/>
      <c r="AA170" s="99"/>
    </row>
    <row r="171" spans="1:27" ht="12.75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4" t="s">
        <v>187</v>
      </c>
      <c r="R171" s="95"/>
      <c r="S171" s="95"/>
      <c r="T171" s="95"/>
      <c r="U171" s="95"/>
      <c r="V171" s="97"/>
      <c r="W171" s="98"/>
      <c r="X171" s="98"/>
      <c r="Y171" s="98"/>
      <c r="Z171" s="98"/>
      <c r="AA171" s="99"/>
    </row>
    <row r="172" spans="1:27" ht="12.75">
      <c r="A172" s="97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4" t="s">
        <v>187</v>
      </c>
      <c r="Q172" s="95"/>
      <c r="R172" s="95"/>
      <c r="S172" s="95"/>
      <c r="T172" s="95"/>
      <c r="U172" s="95"/>
      <c r="V172" s="97"/>
      <c r="W172" s="98"/>
      <c r="X172" s="98"/>
      <c r="Y172" s="98"/>
      <c r="Z172" s="98"/>
      <c r="AA172" s="99"/>
    </row>
    <row r="173" spans="1:27" ht="12.75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4" t="s">
        <v>187</v>
      </c>
      <c r="P173" s="95"/>
      <c r="Q173" s="95"/>
      <c r="R173" s="95"/>
      <c r="S173" s="95"/>
      <c r="T173" s="95"/>
      <c r="U173" s="95"/>
      <c r="V173" s="97"/>
      <c r="W173" s="98"/>
      <c r="X173" s="98"/>
      <c r="Y173" s="98"/>
      <c r="Z173" s="98"/>
      <c r="AA173" s="99"/>
    </row>
    <row r="174" spans="1:27" ht="12.75">
      <c r="A174" s="97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4" t="s">
        <v>187</v>
      </c>
      <c r="O174" s="95"/>
      <c r="P174" s="95"/>
      <c r="Q174" s="95"/>
      <c r="R174" s="95"/>
      <c r="S174" s="95"/>
      <c r="T174" s="95"/>
      <c r="U174" s="95"/>
      <c r="V174" s="97"/>
      <c r="W174" s="98"/>
      <c r="X174" s="98"/>
      <c r="Y174" s="98"/>
      <c r="Z174" s="98"/>
      <c r="AA174" s="99"/>
    </row>
    <row r="175" spans="1:27" ht="12.75">
      <c r="A175" s="97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4" t="s">
        <v>187</v>
      </c>
      <c r="N175" s="95"/>
      <c r="O175" s="95"/>
      <c r="P175" s="95"/>
      <c r="Q175" s="95"/>
      <c r="R175" s="95"/>
      <c r="S175" s="95"/>
      <c r="T175" s="95"/>
      <c r="U175" s="95"/>
      <c r="V175" s="97"/>
      <c r="W175" s="98"/>
      <c r="X175" s="98"/>
      <c r="Y175" s="98"/>
      <c r="Z175" s="98"/>
      <c r="AA175" s="99"/>
    </row>
    <row r="176" spans="1:27" ht="12.75">
      <c r="A176" s="97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4" t="s">
        <v>187</v>
      </c>
      <c r="M176" s="95"/>
      <c r="N176" s="95"/>
      <c r="O176" s="95"/>
      <c r="P176" s="95"/>
      <c r="Q176" s="95"/>
      <c r="R176" s="95"/>
      <c r="S176" s="95"/>
      <c r="T176" s="95"/>
      <c r="U176" s="95"/>
      <c r="V176" s="97"/>
      <c r="W176" s="98"/>
      <c r="X176" s="98"/>
      <c r="Y176" s="98"/>
      <c r="Z176" s="98"/>
      <c r="AA176" s="99"/>
    </row>
    <row r="177" spans="1:27" ht="12.75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4" t="s">
        <v>187</v>
      </c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7"/>
      <c r="W177" s="98"/>
      <c r="X177" s="98"/>
      <c r="Y177" s="98"/>
      <c r="Z177" s="98"/>
      <c r="AA177" s="99"/>
    </row>
    <row r="178" spans="1:27" ht="12.75">
      <c r="A178" s="97"/>
      <c r="B178" s="97"/>
      <c r="C178" s="97"/>
      <c r="D178" s="97"/>
      <c r="E178" s="97"/>
      <c r="F178" s="97"/>
      <c r="G178" s="97"/>
      <c r="H178" s="97"/>
      <c r="I178" s="97"/>
      <c r="J178" s="94" t="s">
        <v>187</v>
      </c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7"/>
      <c r="W178" s="98"/>
      <c r="X178" s="98"/>
      <c r="Y178" s="98"/>
      <c r="Z178" s="98"/>
      <c r="AA178" s="99"/>
    </row>
    <row r="179" spans="1:27" ht="12.75">
      <c r="A179" s="97"/>
      <c r="B179" s="97"/>
      <c r="C179" s="97"/>
      <c r="D179" s="97"/>
      <c r="E179" s="97"/>
      <c r="F179" s="97"/>
      <c r="G179" s="97"/>
      <c r="H179" s="97"/>
      <c r="I179" s="94" t="s">
        <v>187</v>
      </c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7"/>
      <c r="W179" s="98"/>
      <c r="X179" s="98"/>
      <c r="Y179" s="98"/>
      <c r="Z179" s="98"/>
      <c r="AA179" s="99"/>
    </row>
    <row r="180" spans="1:27" ht="12.75">
      <c r="A180" s="97"/>
      <c r="B180" s="97"/>
      <c r="C180" s="97"/>
      <c r="D180" s="97"/>
      <c r="E180" s="97"/>
      <c r="F180" s="97"/>
      <c r="G180" s="97"/>
      <c r="H180" s="94" t="s">
        <v>187</v>
      </c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7"/>
      <c r="W180" s="98"/>
      <c r="X180" s="98"/>
      <c r="Y180" s="98"/>
      <c r="Z180" s="98"/>
      <c r="AA180" s="99"/>
    </row>
    <row r="181" spans="1:27" ht="12.75">
      <c r="A181" s="97"/>
      <c r="B181" s="97"/>
      <c r="C181" s="97"/>
      <c r="D181" s="97"/>
      <c r="E181" s="97"/>
      <c r="F181" s="97"/>
      <c r="G181" s="94" t="s">
        <v>187</v>
      </c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7"/>
      <c r="W181" s="98"/>
      <c r="X181" s="98"/>
      <c r="Y181" s="98"/>
      <c r="Z181" s="98"/>
      <c r="AA181" s="99"/>
    </row>
    <row r="182" spans="1:27" ht="12.75">
      <c r="A182" s="97"/>
      <c r="B182" s="97"/>
      <c r="C182" s="97"/>
      <c r="D182" s="97"/>
      <c r="E182" s="97"/>
      <c r="F182" s="94" t="s">
        <v>187</v>
      </c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7"/>
      <c r="W182" s="98"/>
      <c r="X182" s="98"/>
      <c r="Y182" s="98"/>
      <c r="Z182" s="98"/>
      <c r="AA182" s="99"/>
    </row>
    <row r="183" spans="1:27" ht="12.75">
      <c r="A183" s="97"/>
      <c r="B183" s="97"/>
      <c r="C183" s="97"/>
      <c r="D183" s="97"/>
      <c r="E183" s="106" t="s">
        <v>231</v>
      </c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7"/>
      <c r="W183" s="98"/>
      <c r="X183" s="98"/>
      <c r="Y183" s="98"/>
      <c r="Z183" s="98"/>
      <c r="AA183" s="99"/>
    </row>
    <row r="184" spans="1:27" ht="12.75">
      <c r="A184" s="97"/>
      <c r="B184" s="97"/>
      <c r="C184" s="97"/>
      <c r="D184" s="94" t="s">
        <v>187</v>
      </c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7"/>
      <c r="W184" s="98"/>
      <c r="X184" s="98"/>
      <c r="Y184" s="98"/>
      <c r="Z184" s="98"/>
      <c r="AA184" s="99"/>
    </row>
    <row r="185" spans="1:27" ht="12.75">
      <c r="A185" s="97"/>
      <c r="B185" s="97"/>
      <c r="C185" s="94" t="s">
        <v>187</v>
      </c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7"/>
      <c r="W185" s="98"/>
      <c r="X185" s="98"/>
      <c r="Y185" s="98"/>
      <c r="Z185" s="98"/>
      <c r="AA185" s="99"/>
    </row>
    <row r="186" spans="1:27" ht="12.75">
      <c r="A186" s="97"/>
      <c r="B186" s="94" t="s">
        <v>190</v>
      </c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7"/>
      <c r="W186" s="98"/>
      <c r="X186" s="98"/>
      <c r="Y186" s="98"/>
      <c r="Z186" s="98"/>
      <c r="AA186" s="99"/>
    </row>
    <row r="187" spans="1:27" ht="12.75">
      <c r="A187" s="94" t="s">
        <v>141</v>
      </c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7"/>
      <c r="W187" s="98"/>
      <c r="X187" s="98"/>
      <c r="Y187" s="98"/>
      <c r="Z187" s="98"/>
      <c r="AA187" s="99"/>
    </row>
    <row r="188" spans="1:27" ht="12.75">
      <c r="A188" s="94" t="s">
        <v>112</v>
      </c>
      <c r="B188" s="94">
        <v>58</v>
      </c>
      <c r="C188" s="94">
        <v>8931656.89</v>
      </c>
      <c r="D188" s="94">
        <v>3805783.23</v>
      </c>
      <c r="E188" s="106">
        <v>5368345.41</v>
      </c>
      <c r="F188" s="94">
        <v>1398977.26</v>
      </c>
      <c r="G188" s="94">
        <v>1948373.18</v>
      </c>
      <c r="H188" s="94">
        <v>242640</v>
      </c>
      <c r="I188" s="94" t="s">
        <v>138</v>
      </c>
      <c r="J188" s="94">
        <v>273526.68</v>
      </c>
      <c r="K188" s="94" t="s">
        <v>138</v>
      </c>
      <c r="L188" s="94" t="s">
        <v>138</v>
      </c>
      <c r="M188" s="94">
        <v>85147</v>
      </c>
      <c r="N188" s="94">
        <v>0</v>
      </c>
      <c r="O188" s="94">
        <v>814856</v>
      </c>
      <c r="P188" s="94" t="s">
        <v>138</v>
      </c>
      <c r="Q188" s="94">
        <v>1614651</v>
      </c>
      <c r="R188" s="94">
        <v>472427.34</v>
      </c>
      <c r="S188" s="94">
        <v>0</v>
      </c>
      <c r="T188" s="94" t="s">
        <v>138</v>
      </c>
      <c r="U188" s="94" t="s">
        <v>138</v>
      </c>
      <c r="V188" s="97"/>
      <c r="W188" s="98"/>
      <c r="X188" s="98"/>
      <c r="Y188" s="98"/>
      <c r="Z188" s="98"/>
      <c r="AA188" s="99"/>
    </row>
    <row r="189" spans="1:27" ht="12.75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4" t="s">
        <v>187</v>
      </c>
      <c r="U189" s="95"/>
      <c r="V189" s="97"/>
      <c r="W189" s="98"/>
      <c r="X189" s="98"/>
      <c r="Y189" s="98"/>
      <c r="Z189" s="98"/>
      <c r="AA189" s="99"/>
    </row>
    <row r="190" spans="1:27" ht="12.75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4" t="s">
        <v>453</v>
      </c>
      <c r="T190" s="95"/>
      <c r="U190" s="95"/>
      <c r="V190" s="97"/>
      <c r="W190" s="98"/>
      <c r="X190" s="98"/>
      <c r="Y190" s="98"/>
      <c r="Z190" s="98"/>
      <c r="AA190" s="99"/>
    </row>
    <row r="191" spans="1:27" ht="12.75">
      <c r="A191" s="97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4" t="s">
        <v>528</v>
      </c>
      <c r="S191" s="95"/>
      <c r="T191" s="95"/>
      <c r="U191" s="95"/>
      <c r="V191" s="97"/>
      <c r="W191" s="98"/>
      <c r="X191" s="98"/>
      <c r="Y191" s="98"/>
      <c r="Z191" s="98"/>
      <c r="AA191" s="99"/>
    </row>
    <row r="192" spans="1:27" ht="12.75">
      <c r="A192" s="97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4" t="s">
        <v>496</v>
      </c>
      <c r="R192" s="95"/>
      <c r="S192" s="95"/>
      <c r="T192" s="95"/>
      <c r="U192" s="95"/>
      <c r="V192" s="97"/>
      <c r="W192" s="98"/>
      <c r="X192" s="98"/>
      <c r="Y192" s="98"/>
      <c r="Z192" s="98"/>
      <c r="AA192" s="99"/>
    </row>
    <row r="193" spans="1:27" ht="12.75">
      <c r="A193" s="97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4" t="s">
        <v>187</v>
      </c>
      <c r="Q193" s="95"/>
      <c r="R193" s="95"/>
      <c r="S193" s="95"/>
      <c r="T193" s="95"/>
      <c r="U193" s="95"/>
      <c r="V193" s="97"/>
      <c r="W193" s="98"/>
      <c r="X193" s="98"/>
      <c r="Y193" s="98"/>
      <c r="Z193" s="98"/>
      <c r="AA193" s="99"/>
    </row>
    <row r="194" spans="1:27" ht="12.75">
      <c r="A194" s="97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4" t="s">
        <v>461</v>
      </c>
      <c r="P194" s="95"/>
      <c r="Q194" s="95"/>
      <c r="R194" s="95"/>
      <c r="S194" s="95"/>
      <c r="T194" s="95"/>
      <c r="U194" s="95"/>
      <c r="V194" s="97"/>
      <c r="W194" s="98"/>
      <c r="X194" s="98"/>
      <c r="Y194" s="98"/>
      <c r="Z194" s="98"/>
      <c r="AA194" s="99"/>
    </row>
    <row r="195" spans="1:27" ht="12.75">
      <c r="A195" s="97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4" t="s">
        <v>453</v>
      </c>
      <c r="O195" s="95"/>
      <c r="P195" s="95"/>
      <c r="Q195" s="95"/>
      <c r="R195" s="95"/>
      <c r="S195" s="95"/>
      <c r="T195" s="95"/>
      <c r="U195" s="95"/>
      <c r="V195" s="97"/>
      <c r="W195" s="98"/>
      <c r="X195" s="98"/>
      <c r="Y195" s="98"/>
      <c r="Z195" s="98"/>
      <c r="AA195" s="99"/>
    </row>
    <row r="196" spans="1:27" ht="12.75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4" t="s">
        <v>423</v>
      </c>
      <c r="N196" s="95"/>
      <c r="O196" s="95"/>
      <c r="P196" s="95"/>
      <c r="Q196" s="95"/>
      <c r="R196" s="95"/>
      <c r="S196" s="95"/>
      <c r="T196" s="95"/>
      <c r="U196" s="95"/>
      <c r="V196" s="97"/>
      <c r="W196" s="98"/>
      <c r="X196" s="98"/>
      <c r="Y196" s="98"/>
      <c r="Z196" s="98"/>
      <c r="AA196" s="99"/>
    </row>
    <row r="197" spans="1:27" ht="12.75">
      <c r="A197" s="97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4" t="s">
        <v>187</v>
      </c>
      <c r="M197" s="95"/>
      <c r="N197" s="95"/>
      <c r="O197" s="95"/>
      <c r="P197" s="95"/>
      <c r="Q197" s="95"/>
      <c r="R197" s="95"/>
      <c r="S197" s="95"/>
      <c r="T197" s="95"/>
      <c r="U197" s="95"/>
      <c r="V197" s="97"/>
      <c r="W197" s="98"/>
      <c r="X197" s="98"/>
      <c r="Y197" s="98"/>
      <c r="Z197" s="98"/>
      <c r="AA197" s="99"/>
    </row>
    <row r="198" spans="1:27" ht="12.75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4" t="s">
        <v>187</v>
      </c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7"/>
      <c r="W198" s="98"/>
      <c r="X198" s="98"/>
      <c r="Y198" s="98"/>
      <c r="Z198" s="98"/>
      <c r="AA198" s="99"/>
    </row>
    <row r="199" spans="1:27" ht="12.75">
      <c r="A199" s="97"/>
      <c r="B199" s="97"/>
      <c r="C199" s="97"/>
      <c r="D199" s="97"/>
      <c r="E199" s="97"/>
      <c r="F199" s="97"/>
      <c r="G199" s="97"/>
      <c r="H199" s="97"/>
      <c r="I199" s="97"/>
      <c r="J199" s="94" t="s">
        <v>373</v>
      </c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7"/>
      <c r="W199" s="98"/>
      <c r="X199" s="98"/>
      <c r="Y199" s="98"/>
      <c r="Z199" s="98"/>
      <c r="AA199" s="99"/>
    </row>
    <row r="200" spans="1:27" ht="12.75">
      <c r="A200" s="97"/>
      <c r="B200" s="97"/>
      <c r="C200" s="97"/>
      <c r="D200" s="97"/>
      <c r="E200" s="97"/>
      <c r="F200" s="97"/>
      <c r="G200" s="97"/>
      <c r="H200" s="97"/>
      <c r="I200" s="94" t="s">
        <v>187</v>
      </c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7"/>
      <c r="W200" s="98"/>
      <c r="X200" s="98"/>
      <c r="Y200" s="98"/>
      <c r="Z200" s="98"/>
      <c r="AA200" s="99"/>
    </row>
    <row r="201" spans="1:27" ht="12.75">
      <c r="A201" s="97"/>
      <c r="B201" s="97"/>
      <c r="C201" s="97"/>
      <c r="D201" s="97"/>
      <c r="E201" s="97"/>
      <c r="F201" s="97"/>
      <c r="G201" s="97"/>
      <c r="H201" s="94" t="s">
        <v>341</v>
      </c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7"/>
      <c r="W201" s="98"/>
      <c r="X201" s="98"/>
      <c r="Y201" s="98"/>
      <c r="Z201" s="98"/>
      <c r="AA201" s="99"/>
    </row>
    <row r="202" spans="1:27" ht="12.75">
      <c r="A202" s="97"/>
      <c r="B202" s="97"/>
      <c r="C202" s="97"/>
      <c r="D202" s="97"/>
      <c r="E202" s="97"/>
      <c r="F202" s="97"/>
      <c r="G202" s="94" t="s">
        <v>309</v>
      </c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7"/>
      <c r="W202" s="98"/>
      <c r="X202" s="98"/>
      <c r="Y202" s="98"/>
      <c r="Z202" s="98"/>
      <c r="AA202" s="99"/>
    </row>
    <row r="203" spans="1:27" ht="12.75">
      <c r="A203" s="97"/>
      <c r="B203" s="97"/>
      <c r="C203" s="97"/>
      <c r="D203" s="97"/>
      <c r="E203" s="97"/>
      <c r="F203" s="94" t="s">
        <v>277</v>
      </c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7"/>
      <c r="W203" s="98"/>
      <c r="X203" s="98"/>
      <c r="Y203" s="98"/>
      <c r="Z203" s="98"/>
      <c r="AA203" s="99"/>
    </row>
    <row r="204" spans="1:27" ht="12.75">
      <c r="A204" s="97"/>
      <c r="B204" s="97"/>
      <c r="C204" s="97"/>
      <c r="D204" s="97"/>
      <c r="E204" s="106" t="s">
        <v>232</v>
      </c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7"/>
      <c r="W204" s="98"/>
      <c r="X204" s="98"/>
      <c r="Y204" s="98"/>
      <c r="Z204" s="98"/>
      <c r="AA204" s="99"/>
    </row>
    <row r="205" spans="1:27" ht="12.75">
      <c r="A205" s="97"/>
      <c r="B205" s="97"/>
      <c r="C205" s="97"/>
      <c r="D205" s="94" t="s">
        <v>197</v>
      </c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7"/>
      <c r="W205" s="98"/>
      <c r="X205" s="98"/>
      <c r="Y205" s="98"/>
      <c r="Z205" s="98"/>
      <c r="AA205" s="99"/>
    </row>
    <row r="206" spans="1:27" ht="12.75">
      <c r="A206" s="97"/>
      <c r="B206" s="97"/>
      <c r="C206" s="94" t="s">
        <v>168</v>
      </c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7"/>
      <c r="W206" s="98"/>
      <c r="X206" s="98"/>
      <c r="Y206" s="98"/>
      <c r="Z206" s="98"/>
      <c r="AA206" s="99"/>
    </row>
    <row r="207" spans="1:27" ht="12.75">
      <c r="A207" s="97"/>
      <c r="B207" s="94" t="s">
        <v>188</v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7"/>
      <c r="W207" s="98"/>
      <c r="X207" s="98"/>
      <c r="Y207" s="98"/>
      <c r="Z207" s="98"/>
      <c r="AA207" s="99"/>
    </row>
    <row r="208" spans="1:27" ht="12.75">
      <c r="A208" s="97"/>
      <c r="B208" s="94">
        <v>59</v>
      </c>
      <c r="C208" s="94">
        <v>10623220.81</v>
      </c>
      <c r="D208" s="94">
        <v>4260366.3</v>
      </c>
      <c r="E208" s="106">
        <v>4981395.48</v>
      </c>
      <c r="F208" s="94">
        <v>841368.52</v>
      </c>
      <c r="G208" s="94">
        <v>2248098.39</v>
      </c>
      <c r="H208" s="94">
        <v>186842</v>
      </c>
      <c r="I208" s="94" t="s">
        <v>107</v>
      </c>
      <c r="J208" s="94">
        <v>335482.32</v>
      </c>
      <c r="K208" s="94" t="s">
        <v>107</v>
      </c>
      <c r="L208" s="94">
        <v>79943.09</v>
      </c>
      <c r="M208" s="94">
        <v>25309</v>
      </c>
      <c r="N208" s="94" t="s">
        <v>107</v>
      </c>
      <c r="O208" s="94">
        <v>951592</v>
      </c>
      <c r="P208" s="94">
        <v>1500000</v>
      </c>
      <c r="Q208" s="94">
        <v>2089024.7</v>
      </c>
      <c r="R208" s="94">
        <v>447333.71</v>
      </c>
      <c r="S208" s="94" t="s">
        <v>107</v>
      </c>
      <c r="T208" s="94" t="s">
        <v>107</v>
      </c>
      <c r="U208" s="94">
        <v>100000</v>
      </c>
      <c r="V208" s="97"/>
      <c r="W208" s="98"/>
      <c r="X208" s="98"/>
      <c r="Y208" s="98"/>
      <c r="Z208" s="98"/>
      <c r="AA208" s="99"/>
    </row>
    <row r="209" spans="1:27" ht="12.75">
      <c r="A209" s="97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4" t="s">
        <v>352</v>
      </c>
      <c r="U209" s="95"/>
      <c r="V209" s="97"/>
      <c r="W209" s="98"/>
      <c r="X209" s="98"/>
      <c r="Y209" s="98"/>
      <c r="Z209" s="98"/>
      <c r="AA209" s="99"/>
    </row>
    <row r="210" spans="1:27" ht="12.75">
      <c r="A210" s="97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4" t="s">
        <v>352</v>
      </c>
      <c r="T210" s="95"/>
      <c r="U210" s="95"/>
      <c r="V210" s="97"/>
      <c r="W210" s="98"/>
      <c r="X210" s="98"/>
      <c r="Y210" s="98"/>
      <c r="Z210" s="98"/>
      <c r="AA210" s="99"/>
    </row>
    <row r="211" spans="1:27" ht="12.75">
      <c r="A211" s="97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4" t="s">
        <v>529</v>
      </c>
      <c r="S211" s="95"/>
      <c r="T211" s="95"/>
      <c r="U211" s="95"/>
      <c r="V211" s="97"/>
      <c r="W211" s="98"/>
      <c r="X211" s="98"/>
      <c r="Y211" s="98"/>
      <c r="Z211" s="98"/>
      <c r="AA211" s="99"/>
    </row>
    <row r="212" spans="1:27" ht="12.75">
      <c r="A212" s="97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4" t="s">
        <v>497</v>
      </c>
      <c r="R212" s="95"/>
      <c r="S212" s="95"/>
      <c r="T212" s="95"/>
      <c r="U212" s="95"/>
      <c r="V212" s="97"/>
      <c r="W212" s="98"/>
      <c r="X212" s="98"/>
      <c r="Y212" s="98"/>
      <c r="Z212" s="98"/>
      <c r="AA212" s="99"/>
    </row>
    <row r="213" spans="1:27" ht="12.75">
      <c r="A213" s="97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4" t="s">
        <v>487</v>
      </c>
      <c r="Q213" s="95"/>
      <c r="R213" s="95"/>
      <c r="S213" s="95"/>
      <c r="T213" s="95"/>
      <c r="U213" s="95"/>
      <c r="V213" s="97"/>
      <c r="W213" s="98"/>
      <c r="X213" s="98"/>
      <c r="Y213" s="98"/>
      <c r="Z213" s="98"/>
      <c r="AA213" s="99"/>
    </row>
    <row r="214" spans="1:27" ht="12.75">
      <c r="A214" s="97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4" t="s">
        <v>462</v>
      </c>
      <c r="P214" s="95"/>
      <c r="Q214" s="95"/>
      <c r="R214" s="95"/>
      <c r="S214" s="95"/>
      <c r="T214" s="95"/>
      <c r="U214" s="95"/>
      <c r="V214" s="97"/>
      <c r="W214" s="98"/>
      <c r="X214" s="98"/>
      <c r="Y214" s="98"/>
      <c r="Z214" s="98"/>
      <c r="AA214" s="99"/>
    </row>
    <row r="215" spans="1:27" ht="12.75">
      <c r="A215" s="97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4" t="s">
        <v>352</v>
      </c>
      <c r="O215" s="95"/>
      <c r="P215" s="95"/>
      <c r="Q215" s="95"/>
      <c r="R215" s="95"/>
      <c r="S215" s="95"/>
      <c r="T215" s="95"/>
      <c r="U215" s="95"/>
      <c r="V215" s="97"/>
      <c r="W215" s="98"/>
      <c r="X215" s="98"/>
      <c r="Y215" s="98"/>
      <c r="Z215" s="98"/>
      <c r="AA215" s="99"/>
    </row>
    <row r="216" spans="1:27" ht="12.75">
      <c r="A216" s="97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4" t="s">
        <v>424</v>
      </c>
      <c r="N216" s="95"/>
      <c r="O216" s="95"/>
      <c r="P216" s="95"/>
      <c r="Q216" s="95"/>
      <c r="R216" s="95"/>
      <c r="S216" s="95"/>
      <c r="T216" s="95"/>
      <c r="U216" s="95"/>
      <c r="V216" s="97"/>
      <c r="W216" s="98"/>
      <c r="X216" s="98"/>
      <c r="Y216" s="98"/>
      <c r="Z216" s="98"/>
      <c r="AA216" s="99"/>
    </row>
    <row r="217" spans="1:27" ht="12.75">
      <c r="A217" s="97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4" t="s">
        <v>406</v>
      </c>
      <c r="M217" s="95"/>
      <c r="N217" s="95"/>
      <c r="O217" s="95"/>
      <c r="P217" s="95"/>
      <c r="Q217" s="95"/>
      <c r="R217" s="95"/>
      <c r="S217" s="95"/>
      <c r="T217" s="95"/>
      <c r="U217" s="95"/>
      <c r="V217" s="97"/>
      <c r="W217" s="98"/>
      <c r="X217" s="98"/>
      <c r="Y217" s="98"/>
      <c r="Z217" s="98"/>
      <c r="AA217" s="99"/>
    </row>
    <row r="218" spans="1:27" ht="12.75">
      <c r="A218" s="97"/>
      <c r="B218" s="97"/>
      <c r="C218" s="97"/>
      <c r="D218" s="97"/>
      <c r="E218" s="97"/>
      <c r="F218" s="97"/>
      <c r="G218" s="97"/>
      <c r="H218" s="97"/>
      <c r="I218" s="97"/>
      <c r="J218" s="97"/>
      <c r="K218" s="94" t="s">
        <v>352</v>
      </c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7"/>
      <c r="W218" s="98"/>
      <c r="X218" s="98"/>
      <c r="Y218" s="98"/>
      <c r="Z218" s="98"/>
      <c r="AA218" s="99"/>
    </row>
    <row r="219" spans="1:27" ht="12.75">
      <c r="A219" s="97"/>
      <c r="B219" s="97"/>
      <c r="C219" s="97"/>
      <c r="D219" s="97"/>
      <c r="E219" s="97"/>
      <c r="F219" s="97"/>
      <c r="G219" s="97"/>
      <c r="H219" s="97"/>
      <c r="I219" s="97"/>
      <c r="J219" s="94" t="s">
        <v>374</v>
      </c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7"/>
      <c r="W219" s="98"/>
      <c r="X219" s="98"/>
      <c r="Y219" s="98"/>
      <c r="Z219" s="98"/>
      <c r="AA219" s="99"/>
    </row>
    <row r="220" spans="1:27" ht="12.75">
      <c r="A220" s="97"/>
      <c r="B220" s="97"/>
      <c r="C220" s="97"/>
      <c r="D220" s="97"/>
      <c r="E220" s="97"/>
      <c r="F220" s="97"/>
      <c r="G220" s="97"/>
      <c r="H220" s="97"/>
      <c r="I220" s="94" t="s">
        <v>352</v>
      </c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7"/>
      <c r="W220" s="98"/>
      <c r="X220" s="98"/>
      <c r="Y220" s="98"/>
      <c r="Z220" s="98"/>
      <c r="AA220" s="99"/>
    </row>
    <row r="221" spans="1:27" ht="12.75">
      <c r="A221" s="97"/>
      <c r="B221" s="97"/>
      <c r="C221" s="97"/>
      <c r="D221" s="97"/>
      <c r="E221" s="97"/>
      <c r="F221" s="97"/>
      <c r="G221" s="97"/>
      <c r="H221" s="94" t="s">
        <v>342</v>
      </c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7"/>
      <c r="W221" s="98"/>
      <c r="X221" s="98"/>
      <c r="Y221" s="98"/>
      <c r="Z221" s="98"/>
      <c r="AA221" s="99"/>
    </row>
    <row r="222" spans="1:27" ht="12.75">
      <c r="A222" s="97"/>
      <c r="B222" s="97"/>
      <c r="C222" s="97"/>
      <c r="D222" s="97"/>
      <c r="E222" s="97"/>
      <c r="F222" s="97"/>
      <c r="G222" s="94" t="s">
        <v>310</v>
      </c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7"/>
      <c r="W222" s="98"/>
      <c r="X222" s="98"/>
      <c r="Y222" s="98"/>
      <c r="Z222" s="98"/>
      <c r="AA222" s="99"/>
    </row>
    <row r="223" spans="1:27" ht="12.75">
      <c r="A223" s="97"/>
      <c r="B223" s="97"/>
      <c r="C223" s="97"/>
      <c r="D223" s="97"/>
      <c r="E223" s="97"/>
      <c r="F223" s="94" t="s">
        <v>278</v>
      </c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7"/>
      <c r="W223" s="98"/>
      <c r="X223" s="98"/>
      <c r="Y223" s="98"/>
      <c r="Z223" s="98"/>
      <c r="AA223" s="99"/>
    </row>
    <row r="224" spans="1:27" ht="12.75">
      <c r="A224" s="97"/>
      <c r="B224" s="97"/>
      <c r="C224" s="97"/>
      <c r="D224" s="97"/>
      <c r="E224" s="106" t="s">
        <v>233</v>
      </c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7"/>
      <c r="W224" s="98"/>
      <c r="X224" s="98"/>
      <c r="Y224" s="98"/>
      <c r="Z224" s="98"/>
      <c r="AA224" s="99"/>
    </row>
    <row r="225" spans="1:27" ht="12.75">
      <c r="A225" s="97"/>
      <c r="B225" s="97"/>
      <c r="C225" s="97"/>
      <c r="D225" s="94" t="s">
        <v>198</v>
      </c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7"/>
      <c r="W225" s="98"/>
      <c r="X225" s="98"/>
      <c r="Y225" s="98"/>
      <c r="Z225" s="98"/>
      <c r="AA225" s="99"/>
    </row>
    <row r="226" spans="1:27" ht="12.75">
      <c r="A226" s="97"/>
      <c r="B226" s="97"/>
      <c r="C226" s="94" t="s">
        <v>172</v>
      </c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7"/>
      <c r="W226" s="98"/>
      <c r="X226" s="98"/>
      <c r="Y226" s="98"/>
      <c r="Z226" s="98"/>
      <c r="AA226" s="99"/>
    </row>
    <row r="227" spans="1:27" ht="12.75">
      <c r="A227" s="97"/>
      <c r="B227" s="94" t="s">
        <v>189</v>
      </c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7"/>
      <c r="W227" s="98"/>
      <c r="X227" s="98"/>
      <c r="Y227" s="98"/>
      <c r="Z227" s="98"/>
      <c r="AA227" s="99"/>
    </row>
    <row r="228" spans="1:27" ht="12.75">
      <c r="A228" s="97"/>
      <c r="B228" s="94">
        <v>60</v>
      </c>
      <c r="C228" s="94" t="s">
        <v>138</v>
      </c>
      <c r="D228" s="94" t="s">
        <v>138</v>
      </c>
      <c r="E228" s="106">
        <v>29692</v>
      </c>
      <c r="F228" s="94" t="s">
        <v>138</v>
      </c>
      <c r="G228" s="94" t="s">
        <v>138</v>
      </c>
      <c r="H228" s="94" t="s">
        <v>138</v>
      </c>
      <c r="I228" s="94" t="s">
        <v>138</v>
      </c>
      <c r="J228" s="94" t="s">
        <v>138</v>
      </c>
      <c r="K228" s="94" t="s">
        <v>138</v>
      </c>
      <c r="L228" s="94" t="s">
        <v>138</v>
      </c>
      <c r="M228" s="94" t="s">
        <v>138</v>
      </c>
      <c r="N228" s="94" t="s">
        <v>138</v>
      </c>
      <c r="O228" s="94" t="s">
        <v>138</v>
      </c>
      <c r="P228" s="94" t="s">
        <v>138</v>
      </c>
      <c r="Q228" s="94" t="s">
        <v>138</v>
      </c>
      <c r="R228" s="94" t="s">
        <v>138</v>
      </c>
      <c r="S228" s="94" t="s">
        <v>138</v>
      </c>
      <c r="T228" s="94" t="s">
        <v>138</v>
      </c>
      <c r="U228" s="94" t="s">
        <v>138</v>
      </c>
      <c r="V228" s="97"/>
      <c r="W228" s="98"/>
      <c r="X228" s="98"/>
      <c r="Y228" s="98"/>
      <c r="Z228" s="98"/>
      <c r="AA228" s="99"/>
    </row>
    <row r="229" spans="1:27" ht="12.75">
      <c r="A229" s="97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4" t="s">
        <v>187</v>
      </c>
      <c r="U229" s="95"/>
      <c r="V229" s="97"/>
      <c r="W229" s="98"/>
      <c r="X229" s="98"/>
      <c r="Y229" s="98"/>
      <c r="Z229" s="98"/>
      <c r="AA229" s="99"/>
    </row>
    <row r="230" spans="1:27" ht="12.75">
      <c r="A230" s="97"/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4" t="s">
        <v>187</v>
      </c>
      <c r="T230" s="95"/>
      <c r="U230" s="95"/>
      <c r="V230" s="97"/>
      <c r="W230" s="98"/>
      <c r="X230" s="98"/>
      <c r="Y230" s="98"/>
      <c r="Z230" s="98"/>
      <c r="AA230" s="99"/>
    </row>
    <row r="231" spans="1:27" ht="12.75">
      <c r="A231" s="97"/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4" t="s">
        <v>187</v>
      </c>
      <c r="S231" s="95"/>
      <c r="T231" s="95"/>
      <c r="U231" s="95"/>
      <c r="V231" s="97"/>
      <c r="W231" s="98"/>
      <c r="X231" s="98"/>
      <c r="Y231" s="98"/>
      <c r="Z231" s="98"/>
      <c r="AA231" s="99"/>
    </row>
    <row r="232" spans="1:27" ht="12.75">
      <c r="A232" s="97"/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4" t="s">
        <v>187</v>
      </c>
      <c r="R232" s="95"/>
      <c r="S232" s="95"/>
      <c r="T232" s="95"/>
      <c r="U232" s="95"/>
      <c r="V232" s="97"/>
      <c r="W232" s="98"/>
      <c r="X232" s="98"/>
      <c r="Y232" s="98"/>
      <c r="Z232" s="98"/>
      <c r="AA232" s="99"/>
    </row>
    <row r="233" spans="1:27" ht="12.75">
      <c r="A233" s="97"/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4" t="s">
        <v>187</v>
      </c>
      <c r="Q233" s="95"/>
      <c r="R233" s="95"/>
      <c r="S233" s="95"/>
      <c r="T233" s="95"/>
      <c r="U233" s="95"/>
      <c r="V233" s="97"/>
      <c r="W233" s="98"/>
      <c r="X233" s="98"/>
      <c r="Y233" s="98"/>
      <c r="Z233" s="98"/>
      <c r="AA233" s="99"/>
    </row>
    <row r="234" spans="1:27" ht="12.75">
      <c r="A234" s="97"/>
      <c r="B234" s="97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4" t="s">
        <v>187</v>
      </c>
      <c r="P234" s="95"/>
      <c r="Q234" s="95"/>
      <c r="R234" s="95"/>
      <c r="S234" s="95"/>
      <c r="T234" s="95"/>
      <c r="U234" s="95"/>
      <c r="V234" s="97"/>
      <c r="W234" s="98"/>
      <c r="X234" s="98"/>
      <c r="Y234" s="98"/>
      <c r="Z234" s="98"/>
      <c r="AA234" s="99"/>
    </row>
    <row r="235" spans="1:27" ht="12.75">
      <c r="A235" s="97"/>
      <c r="B235" s="97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4" t="s">
        <v>187</v>
      </c>
      <c r="O235" s="95"/>
      <c r="P235" s="95"/>
      <c r="Q235" s="95"/>
      <c r="R235" s="95"/>
      <c r="S235" s="95"/>
      <c r="T235" s="95"/>
      <c r="U235" s="95"/>
      <c r="V235" s="97"/>
      <c r="W235" s="98"/>
      <c r="X235" s="98"/>
      <c r="Y235" s="98"/>
      <c r="Z235" s="98"/>
      <c r="AA235" s="99"/>
    </row>
    <row r="236" spans="1:27" ht="12.75">
      <c r="A236" s="97"/>
      <c r="B236" s="97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94" t="s">
        <v>187</v>
      </c>
      <c r="N236" s="95"/>
      <c r="O236" s="95"/>
      <c r="P236" s="95"/>
      <c r="Q236" s="95"/>
      <c r="R236" s="95"/>
      <c r="S236" s="95"/>
      <c r="T236" s="95"/>
      <c r="U236" s="95"/>
      <c r="V236" s="97"/>
      <c r="W236" s="98"/>
      <c r="X236" s="98"/>
      <c r="Y236" s="98"/>
      <c r="Z236" s="98"/>
      <c r="AA236" s="99"/>
    </row>
    <row r="237" spans="1:27" ht="12.75">
      <c r="A237" s="97"/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4" t="s">
        <v>187</v>
      </c>
      <c r="M237" s="95"/>
      <c r="N237" s="95"/>
      <c r="O237" s="95"/>
      <c r="P237" s="95"/>
      <c r="Q237" s="95"/>
      <c r="R237" s="95"/>
      <c r="S237" s="95"/>
      <c r="T237" s="95"/>
      <c r="U237" s="95"/>
      <c r="V237" s="97"/>
      <c r="W237" s="98"/>
      <c r="X237" s="98"/>
      <c r="Y237" s="98"/>
      <c r="Z237" s="98"/>
      <c r="AA237" s="99"/>
    </row>
    <row r="238" spans="1:27" ht="12.75">
      <c r="A238" s="97"/>
      <c r="B238" s="97"/>
      <c r="C238" s="97"/>
      <c r="D238" s="97"/>
      <c r="E238" s="97"/>
      <c r="F238" s="97"/>
      <c r="G238" s="97"/>
      <c r="H238" s="97"/>
      <c r="I238" s="97"/>
      <c r="J238" s="97"/>
      <c r="K238" s="94" t="s">
        <v>187</v>
      </c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7"/>
      <c r="W238" s="98"/>
      <c r="X238" s="98"/>
      <c r="Y238" s="98"/>
      <c r="Z238" s="98"/>
      <c r="AA238" s="99"/>
    </row>
    <row r="239" spans="1:27" ht="12.75">
      <c r="A239" s="97"/>
      <c r="B239" s="97"/>
      <c r="C239" s="97"/>
      <c r="D239" s="97"/>
      <c r="E239" s="97"/>
      <c r="F239" s="97"/>
      <c r="G239" s="97"/>
      <c r="H239" s="97"/>
      <c r="I239" s="97"/>
      <c r="J239" s="94" t="s">
        <v>187</v>
      </c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7"/>
      <c r="W239" s="98"/>
      <c r="X239" s="98"/>
      <c r="Y239" s="98"/>
      <c r="Z239" s="98"/>
      <c r="AA239" s="99"/>
    </row>
    <row r="240" spans="1:27" ht="12.75">
      <c r="A240" s="97"/>
      <c r="B240" s="97"/>
      <c r="C240" s="97"/>
      <c r="D240" s="97"/>
      <c r="E240" s="97"/>
      <c r="F240" s="97"/>
      <c r="G240" s="97"/>
      <c r="H240" s="97"/>
      <c r="I240" s="94" t="s">
        <v>187</v>
      </c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7"/>
      <c r="W240" s="98"/>
      <c r="X240" s="98"/>
      <c r="Y240" s="98"/>
      <c r="Z240" s="98"/>
      <c r="AA240" s="99"/>
    </row>
    <row r="241" spans="1:27" ht="12.75">
      <c r="A241" s="97"/>
      <c r="B241" s="97"/>
      <c r="C241" s="97"/>
      <c r="D241" s="97"/>
      <c r="E241" s="97"/>
      <c r="F241" s="97"/>
      <c r="G241" s="97"/>
      <c r="H241" s="94" t="s">
        <v>187</v>
      </c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7"/>
      <c r="W241" s="98"/>
      <c r="X241" s="98"/>
      <c r="Y241" s="98"/>
      <c r="Z241" s="98"/>
      <c r="AA241" s="99"/>
    </row>
    <row r="242" spans="1:27" ht="12.75">
      <c r="A242" s="97"/>
      <c r="B242" s="97"/>
      <c r="C242" s="97"/>
      <c r="D242" s="97"/>
      <c r="E242" s="97"/>
      <c r="F242" s="97"/>
      <c r="G242" s="94" t="s">
        <v>187</v>
      </c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7"/>
      <c r="W242" s="98"/>
      <c r="X242" s="98"/>
      <c r="Y242" s="98"/>
      <c r="Z242" s="98"/>
      <c r="AA242" s="99"/>
    </row>
    <row r="243" spans="1:27" ht="12.75">
      <c r="A243" s="97"/>
      <c r="B243" s="97"/>
      <c r="C243" s="97"/>
      <c r="D243" s="97"/>
      <c r="E243" s="97"/>
      <c r="F243" s="94" t="s">
        <v>187</v>
      </c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7"/>
      <c r="W243" s="98"/>
      <c r="X243" s="98"/>
      <c r="Y243" s="98"/>
      <c r="Z243" s="98"/>
      <c r="AA243" s="99"/>
    </row>
    <row r="244" spans="1:27" ht="12.75">
      <c r="A244" s="97"/>
      <c r="B244" s="97"/>
      <c r="C244" s="97"/>
      <c r="D244" s="97"/>
      <c r="E244" s="106" t="s">
        <v>234</v>
      </c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7"/>
      <c r="W244" s="98"/>
      <c r="X244" s="98"/>
      <c r="Y244" s="98"/>
      <c r="Z244" s="98"/>
      <c r="AA244" s="99"/>
    </row>
    <row r="245" spans="1:27" ht="12.75">
      <c r="A245" s="97"/>
      <c r="B245" s="97"/>
      <c r="C245" s="97"/>
      <c r="D245" s="94" t="s">
        <v>187</v>
      </c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7"/>
      <c r="W245" s="98"/>
      <c r="X245" s="98"/>
      <c r="Y245" s="98"/>
      <c r="Z245" s="98"/>
      <c r="AA245" s="99"/>
    </row>
    <row r="246" spans="1:27" ht="12.75">
      <c r="A246" s="97"/>
      <c r="B246" s="97"/>
      <c r="C246" s="94" t="s">
        <v>187</v>
      </c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7"/>
      <c r="W246" s="98"/>
      <c r="X246" s="98"/>
      <c r="Y246" s="98"/>
      <c r="Z246" s="98"/>
      <c r="AA246" s="99"/>
    </row>
    <row r="247" spans="1:27" ht="12.75">
      <c r="A247" s="97"/>
      <c r="B247" s="94" t="s">
        <v>190</v>
      </c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7"/>
      <c r="W247" s="98"/>
      <c r="X247" s="98"/>
      <c r="Y247" s="98"/>
      <c r="Z247" s="98"/>
      <c r="AA247" s="99"/>
    </row>
    <row r="248" spans="1:27" ht="12.75">
      <c r="A248" s="94" t="s">
        <v>142</v>
      </c>
      <c r="B248" s="95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7"/>
      <c r="W248" s="98"/>
      <c r="X248" s="98"/>
      <c r="Y248" s="98"/>
      <c r="Z248" s="98"/>
      <c r="AA248" s="99"/>
    </row>
    <row r="249" spans="1:27" ht="12.75">
      <c r="A249" s="94" t="s">
        <v>113</v>
      </c>
      <c r="B249" s="94">
        <v>58</v>
      </c>
      <c r="C249" s="94">
        <v>8769238.54</v>
      </c>
      <c r="D249" s="94">
        <v>2524386.34</v>
      </c>
      <c r="E249" s="106">
        <v>4418233.61</v>
      </c>
      <c r="F249" s="94">
        <v>783399.29</v>
      </c>
      <c r="G249" s="94">
        <v>1508918.59</v>
      </c>
      <c r="H249" s="94">
        <v>814669</v>
      </c>
      <c r="I249" s="94" t="s">
        <v>138</v>
      </c>
      <c r="J249" s="94">
        <v>154010.23</v>
      </c>
      <c r="K249" s="94" t="s">
        <v>138</v>
      </c>
      <c r="L249" s="94" t="s">
        <v>138</v>
      </c>
      <c r="M249" s="94">
        <v>101400</v>
      </c>
      <c r="N249" s="94">
        <v>0</v>
      </c>
      <c r="O249" s="94">
        <v>751801</v>
      </c>
      <c r="P249" s="94" t="s">
        <v>138</v>
      </c>
      <c r="Q249" s="94">
        <v>2125540</v>
      </c>
      <c r="R249" s="94">
        <v>394043.37</v>
      </c>
      <c r="S249" s="94">
        <v>0</v>
      </c>
      <c r="T249" s="94" t="s">
        <v>138</v>
      </c>
      <c r="U249" s="94" t="s">
        <v>138</v>
      </c>
      <c r="V249" s="97"/>
      <c r="W249" s="98"/>
      <c r="X249" s="98"/>
      <c r="Y249" s="98"/>
      <c r="Z249" s="98"/>
      <c r="AA249" s="99"/>
    </row>
    <row r="250" spans="1:27" ht="12.75">
      <c r="A250" s="97"/>
      <c r="B250" s="97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4" t="s">
        <v>187</v>
      </c>
      <c r="U250" s="95"/>
      <c r="V250" s="97"/>
      <c r="W250" s="98"/>
      <c r="X250" s="98"/>
      <c r="Y250" s="98"/>
      <c r="Z250" s="98"/>
      <c r="AA250" s="99"/>
    </row>
    <row r="251" spans="1:27" ht="12.75">
      <c r="A251" s="97"/>
      <c r="B251" s="97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4" t="s">
        <v>453</v>
      </c>
      <c r="T251" s="95"/>
      <c r="U251" s="95"/>
      <c r="V251" s="97"/>
      <c r="W251" s="98"/>
      <c r="X251" s="98"/>
      <c r="Y251" s="98"/>
      <c r="Z251" s="98"/>
      <c r="AA251" s="99"/>
    </row>
    <row r="252" spans="1:27" ht="12.75">
      <c r="A252" s="97"/>
      <c r="B252" s="97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4" t="s">
        <v>530</v>
      </c>
      <c r="S252" s="95"/>
      <c r="T252" s="95"/>
      <c r="U252" s="95"/>
      <c r="V252" s="97"/>
      <c r="W252" s="98"/>
      <c r="X252" s="98"/>
      <c r="Y252" s="98"/>
      <c r="Z252" s="98"/>
      <c r="AA252" s="99"/>
    </row>
    <row r="253" spans="1:27" ht="12.75">
      <c r="A253" s="97"/>
      <c r="B253" s="97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4" t="s">
        <v>498</v>
      </c>
      <c r="R253" s="95"/>
      <c r="S253" s="95"/>
      <c r="T253" s="95"/>
      <c r="U253" s="95"/>
      <c r="V253" s="97"/>
      <c r="W253" s="98"/>
      <c r="X253" s="98"/>
      <c r="Y253" s="98"/>
      <c r="Z253" s="98"/>
      <c r="AA253" s="99"/>
    </row>
    <row r="254" spans="1:27" ht="12.75">
      <c r="A254" s="97"/>
      <c r="B254" s="97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4" t="s">
        <v>187</v>
      </c>
      <c r="Q254" s="95"/>
      <c r="R254" s="95"/>
      <c r="S254" s="95"/>
      <c r="T254" s="95"/>
      <c r="U254" s="95"/>
      <c r="V254" s="97"/>
      <c r="W254" s="98"/>
      <c r="X254" s="98"/>
      <c r="Y254" s="98"/>
      <c r="Z254" s="98"/>
      <c r="AA254" s="99"/>
    </row>
    <row r="255" spans="1:27" ht="12.75">
      <c r="A255" s="97"/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4" t="s">
        <v>463</v>
      </c>
      <c r="P255" s="95"/>
      <c r="Q255" s="95"/>
      <c r="R255" s="95"/>
      <c r="S255" s="95"/>
      <c r="T255" s="95"/>
      <c r="U255" s="95"/>
      <c r="V255" s="97"/>
      <c r="W255" s="98"/>
      <c r="X255" s="98"/>
      <c r="Y255" s="98"/>
      <c r="Z255" s="98"/>
      <c r="AA255" s="99"/>
    </row>
    <row r="256" spans="1:27" ht="12.75">
      <c r="A256" s="97"/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4" t="s">
        <v>453</v>
      </c>
      <c r="O256" s="95"/>
      <c r="P256" s="95"/>
      <c r="Q256" s="95"/>
      <c r="R256" s="95"/>
      <c r="S256" s="95"/>
      <c r="T256" s="95"/>
      <c r="U256" s="95"/>
      <c r="V256" s="97"/>
      <c r="W256" s="98"/>
      <c r="X256" s="98"/>
      <c r="Y256" s="98"/>
      <c r="Z256" s="98"/>
      <c r="AA256" s="99"/>
    </row>
    <row r="257" spans="1:27" ht="12.75">
      <c r="A257" s="97"/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4" t="s">
        <v>425</v>
      </c>
      <c r="N257" s="95"/>
      <c r="O257" s="95"/>
      <c r="P257" s="95"/>
      <c r="Q257" s="95"/>
      <c r="R257" s="95"/>
      <c r="S257" s="95"/>
      <c r="T257" s="95"/>
      <c r="U257" s="95"/>
      <c r="V257" s="97"/>
      <c r="W257" s="98"/>
      <c r="X257" s="98"/>
      <c r="Y257" s="98"/>
      <c r="Z257" s="98"/>
      <c r="AA257" s="99"/>
    </row>
    <row r="258" spans="1:27" ht="12.75">
      <c r="A258" s="97"/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4" t="s">
        <v>187</v>
      </c>
      <c r="M258" s="95"/>
      <c r="N258" s="95"/>
      <c r="O258" s="95"/>
      <c r="P258" s="95"/>
      <c r="Q258" s="95"/>
      <c r="R258" s="95"/>
      <c r="S258" s="95"/>
      <c r="T258" s="95"/>
      <c r="U258" s="95"/>
      <c r="V258" s="97"/>
      <c r="W258" s="98"/>
      <c r="X258" s="98"/>
      <c r="Y258" s="98"/>
      <c r="Z258" s="98"/>
      <c r="AA258" s="99"/>
    </row>
    <row r="259" spans="1:27" ht="12.75">
      <c r="A259" s="97"/>
      <c r="B259" s="97"/>
      <c r="C259" s="97"/>
      <c r="D259" s="97"/>
      <c r="E259" s="97"/>
      <c r="F259" s="97"/>
      <c r="G259" s="97"/>
      <c r="H259" s="97"/>
      <c r="I259" s="97"/>
      <c r="J259" s="97"/>
      <c r="K259" s="94" t="s">
        <v>187</v>
      </c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7"/>
      <c r="W259" s="98"/>
      <c r="X259" s="98"/>
      <c r="Y259" s="98"/>
      <c r="Z259" s="98"/>
      <c r="AA259" s="99"/>
    </row>
    <row r="260" spans="1:27" ht="12.75">
      <c r="A260" s="97"/>
      <c r="B260" s="97"/>
      <c r="C260" s="97"/>
      <c r="D260" s="97"/>
      <c r="E260" s="97"/>
      <c r="F260" s="97"/>
      <c r="G260" s="97"/>
      <c r="H260" s="97"/>
      <c r="I260" s="97"/>
      <c r="J260" s="94" t="s">
        <v>375</v>
      </c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7"/>
      <c r="W260" s="98"/>
      <c r="X260" s="98"/>
      <c r="Y260" s="98"/>
      <c r="Z260" s="98"/>
      <c r="AA260" s="99"/>
    </row>
    <row r="261" spans="1:27" ht="12.75">
      <c r="A261" s="97"/>
      <c r="B261" s="97"/>
      <c r="C261" s="97"/>
      <c r="D261" s="97"/>
      <c r="E261" s="97"/>
      <c r="F261" s="97"/>
      <c r="G261" s="97"/>
      <c r="H261" s="97"/>
      <c r="I261" s="94" t="s">
        <v>187</v>
      </c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7"/>
      <c r="W261" s="98"/>
      <c r="X261" s="98"/>
      <c r="Y261" s="98"/>
      <c r="Z261" s="98"/>
      <c r="AA261" s="99"/>
    </row>
    <row r="262" spans="1:27" ht="12.75">
      <c r="A262" s="97"/>
      <c r="B262" s="97"/>
      <c r="C262" s="97"/>
      <c r="D262" s="97"/>
      <c r="E262" s="97"/>
      <c r="F262" s="97"/>
      <c r="G262" s="97"/>
      <c r="H262" s="94" t="s">
        <v>343</v>
      </c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7"/>
      <c r="W262" s="98"/>
      <c r="X262" s="98"/>
      <c r="Y262" s="98"/>
      <c r="Z262" s="98"/>
      <c r="AA262" s="99"/>
    </row>
    <row r="263" spans="1:27" ht="12.75">
      <c r="A263" s="97"/>
      <c r="B263" s="97"/>
      <c r="C263" s="97"/>
      <c r="D263" s="97"/>
      <c r="E263" s="97"/>
      <c r="F263" s="97"/>
      <c r="G263" s="94" t="s">
        <v>311</v>
      </c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7"/>
      <c r="W263" s="98"/>
      <c r="X263" s="98"/>
      <c r="Y263" s="98"/>
      <c r="Z263" s="98"/>
      <c r="AA263" s="99"/>
    </row>
    <row r="264" spans="1:27" ht="12.75">
      <c r="A264" s="97"/>
      <c r="B264" s="97"/>
      <c r="C264" s="97"/>
      <c r="D264" s="97"/>
      <c r="E264" s="97"/>
      <c r="F264" s="94" t="s">
        <v>279</v>
      </c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7"/>
      <c r="W264" s="98"/>
      <c r="X264" s="98"/>
      <c r="Y264" s="98"/>
      <c r="Z264" s="98"/>
      <c r="AA264" s="99"/>
    </row>
    <row r="265" spans="1:27" ht="12.75">
      <c r="A265" s="97"/>
      <c r="B265" s="97"/>
      <c r="C265" s="97"/>
      <c r="D265" s="97"/>
      <c r="E265" s="106" t="s">
        <v>235</v>
      </c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7"/>
      <c r="W265" s="98"/>
      <c r="X265" s="98"/>
      <c r="Y265" s="98"/>
      <c r="Z265" s="98"/>
      <c r="AA265" s="99"/>
    </row>
    <row r="266" spans="1:27" ht="12.75">
      <c r="A266" s="97"/>
      <c r="B266" s="97"/>
      <c r="C266" s="97"/>
      <c r="D266" s="94" t="s">
        <v>199</v>
      </c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7"/>
      <c r="W266" s="98"/>
      <c r="X266" s="98"/>
      <c r="Y266" s="98"/>
      <c r="Z266" s="98"/>
      <c r="AA266" s="99"/>
    </row>
    <row r="267" spans="1:27" ht="12.75">
      <c r="A267" s="97"/>
      <c r="B267" s="97"/>
      <c r="C267" s="94" t="s">
        <v>167</v>
      </c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7"/>
      <c r="W267" s="98"/>
      <c r="X267" s="98"/>
      <c r="Y267" s="98"/>
      <c r="Z267" s="98"/>
      <c r="AA267" s="99"/>
    </row>
    <row r="268" spans="1:27" ht="12.75">
      <c r="A268" s="97"/>
      <c r="B268" s="94" t="s">
        <v>188</v>
      </c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7"/>
      <c r="W268" s="98"/>
      <c r="X268" s="98"/>
      <c r="Y268" s="98"/>
      <c r="Z268" s="98"/>
      <c r="AA268" s="99"/>
    </row>
    <row r="269" spans="1:27" ht="12.75">
      <c r="A269" s="97"/>
      <c r="B269" s="94">
        <v>59</v>
      </c>
      <c r="C269" s="94">
        <v>4113692.79</v>
      </c>
      <c r="D269" s="94">
        <v>2760721.72</v>
      </c>
      <c r="E269" s="106">
        <v>6647609.74</v>
      </c>
      <c r="F269" s="94">
        <v>546133.03</v>
      </c>
      <c r="G269" s="94">
        <v>1735441.32</v>
      </c>
      <c r="H269" s="94">
        <v>568220</v>
      </c>
      <c r="I269" s="94" t="s">
        <v>107</v>
      </c>
      <c r="J269" s="94">
        <v>750633.4</v>
      </c>
      <c r="K269" s="94" t="s">
        <v>107</v>
      </c>
      <c r="L269" s="94">
        <v>44015</v>
      </c>
      <c r="M269" s="94">
        <v>88518</v>
      </c>
      <c r="N269" s="94" t="s">
        <v>107</v>
      </c>
      <c r="O269" s="94">
        <v>793344</v>
      </c>
      <c r="P269" s="94">
        <v>2500000</v>
      </c>
      <c r="Q269" s="94">
        <v>3383438.27</v>
      </c>
      <c r="R269" s="94">
        <v>316721.67</v>
      </c>
      <c r="S269" s="94" t="s">
        <v>107</v>
      </c>
      <c r="T269" s="94" t="s">
        <v>107</v>
      </c>
      <c r="U269" s="94">
        <v>100000</v>
      </c>
      <c r="V269" s="97"/>
      <c r="W269" s="98"/>
      <c r="X269" s="98"/>
      <c r="Y269" s="98"/>
      <c r="Z269" s="98"/>
      <c r="AA269" s="99"/>
    </row>
    <row r="270" spans="1:27" ht="12.75">
      <c r="A270" s="97"/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4" t="s">
        <v>352</v>
      </c>
      <c r="U270" s="95"/>
      <c r="V270" s="97"/>
      <c r="W270" s="98"/>
      <c r="X270" s="98"/>
      <c r="Y270" s="98"/>
      <c r="Z270" s="98"/>
      <c r="AA270" s="99"/>
    </row>
    <row r="271" spans="1:27" ht="12.75">
      <c r="A271" s="97"/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4" t="s">
        <v>352</v>
      </c>
      <c r="T271" s="95"/>
      <c r="U271" s="95"/>
      <c r="V271" s="97"/>
      <c r="W271" s="98"/>
      <c r="X271" s="98"/>
      <c r="Y271" s="98"/>
      <c r="Z271" s="98"/>
      <c r="AA271" s="99"/>
    </row>
    <row r="272" spans="1:27" ht="12.75">
      <c r="A272" s="97"/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4" t="s">
        <v>531</v>
      </c>
      <c r="S272" s="95"/>
      <c r="T272" s="95"/>
      <c r="U272" s="95"/>
      <c r="V272" s="97"/>
      <c r="W272" s="98"/>
      <c r="X272" s="98"/>
      <c r="Y272" s="98"/>
      <c r="Z272" s="98"/>
      <c r="AA272" s="99"/>
    </row>
    <row r="273" spans="1:27" ht="12.75">
      <c r="A273" s="97"/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4" t="s">
        <v>499</v>
      </c>
      <c r="R273" s="95"/>
      <c r="S273" s="95"/>
      <c r="T273" s="95"/>
      <c r="U273" s="95"/>
      <c r="V273" s="97"/>
      <c r="W273" s="98"/>
      <c r="X273" s="98"/>
      <c r="Y273" s="98"/>
      <c r="Z273" s="98"/>
      <c r="AA273" s="99"/>
    </row>
    <row r="274" spans="1:27" ht="12.75">
      <c r="A274" s="97"/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4" t="s">
        <v>488</v>
      </c>
      <c r="Q274" s="95"/>
      <c r="R274" s="95"/>
      <c r="S274" s="95"/>
      <c r="T274" s="95"/>
      <c r="U274" s="95"/>
      <c r="V274" s="97"/>
      <c r="W274" s="98"/>
      <c r="X274" s="98"/>
      <c r="Y274" s="98"/>
      <c r="Z274" s="98"/>
      <c r="AA274" s="99"/>
    </row>
    <row r="275" spans="1:27" ht="12.75">
      <c r="A275" s="97"/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4" t="s">
        <v>464</v>
      </c>
      <c r="P275" s="95"/>
      <c r="Q275" s="95"/>
      <c r="R275" s="95"/>
      <c r="S275" s="95"/>
      <c r="T275" s="95"/>
      <c r="U275" s="95"/>
      <c r="V275" s="97"/>
      <c r="W275" s="98"/>
      <c r="X275" s="98"/>
      <c r="Y275" s="98"/>
      <c r="Z275" s="98"/>
      <c r="AA275" s="99"/>
    </row>
    <row r="276" spans="1:27" ht="12.75">
      <c r="A276" s="97"/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4" t="s">
        <v>352</v>
      </c>
      <c r="O276" s="95"/>
      <c r="P276" s="95"/>
      <c r="Q276" s="95"/>
      <c r="R276" s="95"/>
      <c r="S276" s="95"/>
      <c r="T276" s="95"/>
      <c r="U276" s="95"/>
      <c r="V276" s="97"/>
      <c r="W276" s="98"/>
      <c r="X276" s="98"/>
      <c r="Y276" s="98"/>
      <c r="Z276" s="98"/>
      <c r="AA276" s="99"/>
    </row>
    <row r="277" spans="1:27" ht="12.75">
      <c r="A277" s="97"/>
      <c r="B277" s="97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94" t="s">
        <v>426</v>
      </c>
      <c r="N277" s="95"/>
      <c r="O277" s="95"/>
      <c r="P277" s="95"/>
      <c r="Q277" s="95"/>
      <c r="R277" s="95"/>
      <c r="S277" s="95"/>
      <c r="T277" s="95"/>
      <c r="U277" s="95"/>
      <c r="V277" s="97"/>
      <c r="W277" s="98"/>
      <c r="X277" s="98"/>
      <c r="Y277" s="98"/>
      <c r="Z277" s="98"/>
      <c r="AA277" s="99"/>
    </row>
    <row r="278" spans="1:27" ht="12.75">
      <c r="A278" s="97"/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4" t="s">
        <v>407</v>
      </c>
      <c r="M278" s="95"/>
      <c r="N278" s="95"/>
      <c r="O278" s="95"/>
      <c r="P278" s="95"/>
      <c r="Q278" s="95"/>
      <c r="R278" s="95"/>
      <c r="S278" s="95"/>
      <c r="T278" s="95"/>
      <c r="U278" s="95"/>
      <c r="V278" s="97"/>
      <c r="W278" s="98"/>
      <c r="X278" s="98"/>
      <c r="Y278" s="98"/>
      <c r="Z278" s="98"/>
      <c r="AA278" s="99"/>
    </row>
    <row r="279" spans="1:27" ht="12.75">
      <c r="A279" s="97"/>
      <c r="B279" s="97"/>
      <c r="C279" s="97"/>
      <c r="D279" s="97"/>
      <c r="E279" s="97"/>
      <c r="F279" s="97"/>
      <c r="G279" s="97"/>
      <c r="H279" s="97"/>
      <c r="I279" s="97"/>
      <c r="J279" s="97"/>
      <c r="K279" s="94" t="s">
        <v>352</v>
      </c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7"/>
      <c r="W279" s="98"/>
      <c r="X279" s="98"/>
      <c r="Y279" s="98"/>
      <c r="Z279" s="98"/>
      <c r="AA279" s="99"/>
    </row>
    <row r="280" spans="1:27" ht="12.75">
      <c r="A280" s="97"/>
      <c r="B280" s="97"/>
      <c r="C280" s="97"/>
      <c r="D280" s="97"/>
      <c r="E280" s="97"/>
      <c r="F280" s="97"/>
      <c r="G280" s="97"/>
      <c r="H280" s="97"/>
      <c r="I280" s="97"/>
      <c r="J280" s="94" t="s">
        <v>376</v>
      </c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7"/>
      <c r="W280" s="98"/>
      <c r="X280" s="98"/>
      <c r="Y280" s="98"/>
      <c r="Z280" s="98"/>
      <c r="AA280" s="99"/>
    </row>
    <row r="281" spans="1:27" ht="12.75">
      <c r="A281" s="97"/>
      <c r="B281" s="97"/>
      <c r="C281" s="97"/>
      <c r="D281" s="97"/>
      <c r="E281" s="97"/>
      <c r="F281" s="97"/>
      <c r="G281" s="97"/>
      <c r="H281" s="97"/>
      <c r="I281" s="94" t="s">
        <v>352</v>
      </c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7"/>
      <c r="W281" s="98"/>
      <c r="X281" s="98"/>
      <c r="Y281" s="98"/>
      <c r="Z281" s="98"/>
      <c r="AA281" s="99"/>
    </row>
    <row r="282" spans="1:27" ht="12.75">
      <c r="A282" s="97"/>
      <c r="B282" s="97"/>
      <c r="C282" s="97"/>
      <c r="D282" s="97"/>
      <c r="E282" s="97"/>
      <c r="F282" s="97"/>
      <c r="G282" s="97"/>
      <c r="H282" s="94" t="s">
        <v>344</v>
      </c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7"/>
      <c r="W282" s="98"/>
      <c r="X282" s="98"/>
      <c r="Y282" s="98"/>
      <c r="Z282" s="98"/>
      <c r="AA282" s="99"/>
    </row>
    <row r="283" spans="1:27" ht="12.75">
      <c r="A283" s="97"/>
      <c r="B283" s="97"/>
      <c r="C283" s="97"/>
      <c r="D283" s="97"/>
      <c r="E283" s="97"/>
      <c r="F283" s="97"/>
      <c r="G283" s="94" t="s">
        <v>312</v>
      </c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7"/>
      <c r="W283" s="98"/>
      <c r="X283" s="98"/>
      <c r="Y283" s="98"/>
      <c r="Z283" s="98"/>
      <c r="AA283" s="99"/>
    </row>
    <row r="284" spans="1:27" ht="12.75">
      <c r="A284" s="97"/>
      <c r="B284" s="97"/>
      <c r="C284" s="97"/>
      <c r="D284" s="97"/>
      <c r="E284" s="97"/>
      <c r="F284" s="94" t="s">
        <v>280</v>
      </c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7"/>
      <c r="W284" s="98"/>
      <c r="X284" s="98"/>
      <c r="Y284" s="98"/>
      <c r="Z284" s="98"/>
      <c r="AA284" s="99"/>
    </row>
    <row r="285" spans="1:27" ht="12.75">
      <c r="A285" s="97"/>
      <c r="B285" s="97"/>
      <c r="C285" s="97"/>
      <c r="D285" s="97"/>
      <c r="E285" s="106" t="s">
        <v>236</v>
      </c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7"/>
      <c r="W285" s="98"/>
      <c r="X285" s="98"/>
      <c r="Y285" s="98"/>
      <c r="Z285" s="98"/>
      <c r="AA285" s="99"/>
    </row>
    <row r="286" spans="1:27" ht="12.75">
      <c r="A286" s="97"/>
      <c r="B286" s="97"/>
      <c r="C286" s="97"/>
      <c r="D286" s="94" t="s">
        <v>200</v>
      </c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7"/>
      <c r="W286" s="98"/>
      <c r="X286" s="98"/>
      <c r="Y286" s="98"/>
      <c r="Z286" s="98"/>
      <c r="AA286" s="99"/>
    </row>
    <row r="287" spans="1:27" ht="12.75">
      <c r="A287" s="97"/>
      <c r="B287" s="97"/>
      <c r="C287" s="94" t="s">
        <v>157</v>
      </c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7"/>
      <c r="W287" s="98"/>
      <c r="X287" s="98"/>
      <c r="Y287" s="98"/>
      <c r="Z287" s="98"/>
      <c r="AA287" s="99"/>
    </row>
    <row r="288" spans="1:27" ht="12.75">
      <c r="A288" s="97"/>
      <c r="B288" s="94" t="s">
        <v>189</v>
      </c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7"/>
      <c r="W288" s="98"/>
      <c r="X288" s="98"/>
      <c r="Y288" s="98"/>
      <c r="Z288" s="98"/>
      <c r="AA288" s="99"/>
    </row>
    <row r="289" spans="1:27" ht="12.75">
      <c r="A289" s="97"/>
      <c r="B289" s="94">
        <v>60</v>
      </c>
      <c r="C289" s="94" t="s">
        <v>138</v>
      </c>
      <c r="D289" s="94" t="s">
        <v>138</v>
      </c>
      <c r="E289" s="106">
        <v>39956</v>
      </c>
      <c r="F289" s="94" t="s">
        <v>138</v>
      </c>
      <c r="G289" s="94" t="s">
        <v>138</v>
      </c>
      <c r="H289" s="94" t="s">
        <v>138</v>
      </c>
      <c r="I289" s="94" t="s">
        <v>138</v>
      </c>
      <c r="J289" s="94" t="s">
        <v>138</v>
      </c>
      <c r="K289" s="94" t="s">
        <v>138</v>
      </c>
      <c r="L289" s="94" t="s">
        <v>138</v>
      </c>
      <c r="M289" s="94" t="s">
        <v>138</v>
      </c>
      <c r="N289" s="94" t="s">
        <v>138</v>
      </c>
      <c r="O289" s="94" t="s">
        <v>138</v>
      </c>
      <c r="P289" s="94" t="s">
        <v>138</v>
      </c>
      <c r="Q289" s="94" t="s">
        <v>138</v>
      </c>
      <c r="R289" s="94" t="s">
        <v>138</v>
      </c>
      <c r="S289" s="94" t="s">
        <v>138</v>
      </c>
      <c r="T289" s="94" t="s">
        <v>138</v>
      </c>
      <c r="U289" s="94" t="s">
        <v>138</v>
      </c>
      <c r="V289" s="97"/>
      <c r="W289" s="98"/>
      <c r="X289" s="98"/>
      <c r="Y289" s="98"/>
      <c r="Z289" s="98"/>
      <c r="AA289" s="99"/>
    </row>
    <row r="290" spans="1:27" ht="12.75">
      <c r="A290" s="97"/>
      <c r="B290" s="97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4" t="s">
        <v>187</v>
      </c>
      <c r="U290" s="95"/>
      <c r="V290" s="97"/>
      <c r="W290" s="98"/>
      <c r="X290" s="98"/>
      <c r="Y290" s="98"/>
      <c r="Z290" s="98"/>
      <c r="AA290" s="99"/>
    </row>
    <row r="291" spans="1:27" ht="12.75">
      <c r="A291" s="97"/>
      <c r="B291" s="97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4" t="s">
        <v>187</v>
      </c>
      <c r="T291" s="95"/>
      <c r="U291" s="95"/>
      <c r="V291" s="97"/>
      <c r="W291" s="98"/>
      <c r="X291" s="98"/>
      <c r="Y291" s="98"/>
      <c r="Z291" s="98"/>
      <c r="AA291" s="99"/>
    </row>
    <row r="292" spans="1:27" ht="12.75">
      <c r="A292" s="97"/>
      <c r="B292" s="97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4" t="s">
        <v>187</v>
      </c>
      <c r="S292" s="95"/>
      <c r="T292" s="95"/>
      <c r="U292" s="95"/>
      <c r="V292" s="97"/>
      <c r="W292" s="98"/>
      <c r="X292" s="98"/>
      <c r="Y292" s="98"/>
      <c r="Z292" s="98"/>
      <c r="AA292" s="99"/>
    </row>
    <row r="293" spans="1:27" ht="12.75">
      <c r="A293" s="97"/>
      <c r="B293" s="97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4" t="s">
        <v>187</v>
      </c>
      <c r="R293" s="95"/>
      <c r="S293" s="95"/>
      <c r="T293" s="95"/>
      <c r="U293" s="95"/>
      <c r="V293" s="97"/>
      <c r="W293" s="98"/>
      <c r="X293" s="98"/>
      <c r="Y293" s="98"/>
      <c r="Z293" s="98"/>
      <c r="AA293" s="99"/>
    </row>
    <row r="294" spans="1:27" ht="12.75">
      <c r="A294" s="97"/>
      <c r="B294" s="97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4" t="s">
        <v>187</v>
      </c>
      <c r="Q294" s="95"/>
      <c r="R294" s="95"/>
      <c r="S294" s="95"/>
      <c r="T294" s="95"/>
      <c r="U294" s="95"/>
      <c r="V294" s="97"/>
      <c r="W294" s="98"/>
      <c r="X294" s="98"/>
      <c r="Y294" s="98"/>
      <c r="Z294" s="98"/>
      <c r="AA294" s="99"/>
    </row>
    <row r="295" spans="1:27" ht="12.75">
      <c r="A295" s="97"/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4" t="s">
        <v>187</v>
      </c>
      <c r="P295" s="95"/>
      <c r="Q295" s="95"/>
      <c r="R295" s="95"/>
      <c r="S295" s="95"/>
      <c r="T295" s="95"/>
      <c r="U295" s="95"/>
      <c r="V295" s="97"/>
      <c r="W295" s="98"/>
      <c r="X295" s="98"/>
      <c r="Y295" s="98"/>
      <c r="Z295" s="98"/>
      <c r="AA295" s="99"/>
    </row>
    <row r="296" spans="1:27" ht="12.75">
      <c r="A296" s="97"/>
      <c r="B296" s="97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4" t="s">
        <v>187</v>
      </c>
      <c r="O296" s="95"/>
      <c r="P296" s="95"/>
      <c r="Q296" s="95"/>
      <c r="R296" s="95"/>
      <c r="S296" s="95"/>
      <c r="T296" s="95"/>
      <c r="U296" s="95"/>
      <c r="V296" s="97"/>
      <c r="W296" s="98"/>
      <c r="X296" s="98"/>
      <c r="Y296" s="98"/>
      <c r="Z296" s="98"/>
      <c r="AA296" s="99"/>
    </row>
    <row r="297" spans="1:27" ht="12.75">
      <c r="A297" s="97"/>
      <c r="B297" s="97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94" t="s">
        <v>187</v>
      </c>
      <c r="N297" s="95"/>
      <c r="O297" s="95"/>
      <c r="P297" s="95"/>
      <c r="Q297" s="95"/>
      <c r="R297" s="95"/>
      <c r="S297" s="95"/>
      <c r="T297" s="95"/>
      <c r="U297" s="95"/>
      <c r="V297" s="97"/>
      <c r="W297" s="98"/>
      <c r="X297" s="98"/>
      <c r="Y297" s="98"/>
      <c r="Z297" s="98"/>
      <c r="AA297" s="99"/>
    </row>
    <row r="298" spans="1:27" ht="12.75">
      <c r="A298" s="97"/>
      <c r="B298" s="97"/>
      <c r="C298" s="97"/>
      <c r="D298" s="97"/>
      <c r="E298" s="97"/>
      <c r="F298" s="97"/>
      <c r="G298" s="97"/>
      <c r="H298" s="97"/>
      <c r="I298" s="97"/>
      <c r="J298" s="97"/>
      <c r="K298" s="97"/>
      <c r="L298" s="94" t="s">
        <v>187</v>
      </c>
      <c r="M298" s="95"/>
      <c r="N298" s="95"/>
      <c r="O298" s="95"/>
      <c r="P298" s="95"/>
      <c r="Q298" s="95"/>
      <c r="R298" s="95"/>
      <c r="S298" s="95"/>
      <c r="T298" s="95"/>
      <c r="U298" s="95"/>
      <c r="V298" s="97"/>
      <c r="W298" s="98"/>
      <c r="X298" s="98"/>
      <c r="Y298" s="98"/>
      <c r="Z298" s="98"/>
      <c r="AA298" s="99"/>
    </row>
    <row r="299" spans="1:27" ht="12.75">
      <c r="A299" s="97"/>
      <c r="B299" s="97"/>
      <c r="C299" s="97"/>
      <c r="D299" s="97"/>
      <c r="E299" s="97"/>
      <c r="F299" s="97"/>
      <c r="G299" s="97"/>
      <c r="H299" s="97"/>
      <c r="I299" s="97"/>
      <c r="J299" s="97"/>
      <c r="K299" s="94" t="s">
        <v>187</v>
      </c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7"/>
      <c r="W299" s="98"/>
      <c r="X299" s="98"/>
      <c r="Y299" s="98"/>
      <c r="Z299" s="98"/>
      <c r="AA299" s="99"/>
    </row>
    <row r="300" spans="1:27" ht="12.75">
      <c r="A300" s="97"/>
      <c r="B300" s="97"/>
      <c r="C300" s="97"/>
      <c r="D300" s="97"/>
      <c r="E300" s="97"/>
      <c r="F300" s="97"/>
      <c r="G300" s="97"/>
      <c r="H300" s="97"/>
      <c r="I300" s="97"/>
      <c r="J300" s="94" t="s">
        <v>187</v>
      </c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7"/>
      <c r="W300" s="98"/>
      <c r="X300" s="98"/>
      <c r="Y300" s="98"/>
      <c r="Z300" s="98"/>
      <c r="AA300" s="99"/>
    </row>
    <row r="301" spans="1:27" ht="12.75">
      <c r="A301" s="97"/>
      <c r="B301" s="97"/>
      <c r="C301" s="97"/>
      <c r="D301" s="97"/>
      <c r="E301" s="97"/>
      <c r="F301" s="97"/>
      <c r="G301" s="97"/>
      <c r="H301" s="97"/>
      <c r="I301" s="94" t="s">
        <v>187</v>
      </c>
      <c r="J301" s="95"/>
      <c r="K301" s="95"/>
      <c r="L301" s="95"/>
      <c r="M301" s="95"/>
      <c r="N301" s="95"/>
      <c r="O301" s="95"/>
      <c r="P301" s="95"/>
      <c r="Q301" s="95"/>
      <c r="R301" s="95"/>
      <c r="S301" s="95"/>
      <c r="T301" s="95"/>
      <c r="U301" s="95"/>
      <c r="V301" s="97"/>
      <c r="W301" s="98"/>
      <c r="X301" s="98"/>
      <c r="Y301" s="98"/>
      <c r="Z301" s="98"/>
      <c r="AA301" s="99"/>
    </row>
    <row r="302" spans="1:27" ht="12.75">
      <c r="A302" s="97"/>
      <c r="B302" s="97"/>
      <c r="C302" s="97"/>
      <c r="D302" s="97"/>
      <c r="E302" s="97"/>
      <c r="F302" s="97"/>
      <c r="G302" s="97"/>
      <c r="H302" s="94" t="s">
        <v>187</v>
      </c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  <c r="T302" s="95"/>
      <c r="U302" s="95"/>
      <c r="V302" s="97"/>
      <c r="W302" s="98"/>
      <c r="X302" s="98"/>
      <c r="Y302" s="98"/>
      <c r="Z302" s="98"/>
      <c r="AA302" s="99"/>
    </row>
    <row r="303" spans="1:27" ht="12.75">
      <c r="A303" s="97"/>
      <c r="B303" s="97"/>
      <c r="C303" s="97"/>
      <c r="D303" s="97"/>
      <c r="E303" s="97"/>
      <c r="F303" s="97"/>
      <c r="G303" s="94" t="s">
        <v>187</v>
      </c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  <c r="T303" s="95"/>
      <c r="U303" s="95"/>
      <c r="V303" s="97"/>
      <c r="W303" s="98"/>
      <c r="X303" s="98"/>
      <c r="Y303" s="98"/>
      <c r="Z303" s="98"/>
      <c r="AA303" s="99"/>
    </row>
    <row r="304" spans="1:27" ht="12.75">
      <c r="A304" s="97"/>
      <c r="B304" s="97"/>
      <c r="C304" s="97"/>
      <c r="D304" s="97"/>
      <c r="E304" s="97"/>
      <c r="F304" s="94" t="s">
        <v>187</v>
      </c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  <c r="T304" s="95"/>
      <c r="U304" s="95"/>
      <c r="V304" s="97"/>
      <c r="W304" s="98"/>
      <c r="X304" s="98"/>
      <c r="Y304" s="98"/>
      <c r="Z304" s="98"/>
      <c r="AA304" s="99"/>
    </row>
    <row r="305" spans="1:27" ht="12.75">
      <c r="A305" s="97"/>
      <c r="B305" s="97"/>
      <c r="C305" s="97"/>
      <c r="D305" s="97"/>
      <c r="E305" s="106" t="s">
        <v>237</v>
      </c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  <c r="T305" s="95"/>
      <c r="U305" s="95"/>
      <c r="V305" s="97"/>
      <c r="W305" s="98"/>
      <c r="X305" s="98"/>
      <c r="Y305" s="98"/>
      <c r="Z305" s="98"/>
      <c r="AA305" s="99"/>
    </row>
    <row r="306" spans="1:27" ht="12.75">
      <c r="A306" s="97"/>
      <c r="B306" s="97"/>
      <c r="C306" s="97"/>
      <c r="D306" s="94" t="s">
        <v>187</v>
      </c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  <c r="T306" s="95"/>
      <c r="U306" s="95"/>
      <c r="V306" s="97"/>
      <c r="W306" s="98"/>
      <c r="X306" s="98"/>
      <c r="Y306" s="98"/>
      <c r="Z306" s="98"/>
      <c r="AA306" s="99"/>
    </row>
    <row r="307" spans="1:27" ht="12.75">
      <c r="A307" s="97"/>
      <c r="B307" s="97"/>
      <c r="C307" s="94" t="s">
        <v>187</v>
      </c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  <c r="T307" s="95"/>
      <c r="U307" s="95"/>
      <c r="V307" s="97"/>
      <c r="W307" s="98"/>
      <c r="X307" s="98"/>
      <c r="Y307" s="98"/>
      <c r="Z307" s="98"/>
      <c r="AA307" s="99"/>
    </row>
    <row r="308" spans="1:27" ht="12.75">
      <c r="A308" s="97"/>
      <c r="B308" s="94" t="s">
        <v>190</v>
      </c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  <c r="T308" s="95"/>
      <c r="U308" s="95"/>
      <c r="V308" s="97"/>
      <c r="W308" s="98"/>
      <c r="X308" s="98"/>
      <c r="Y308" s="98"/>
      <c r="Z308" s="98"/>
      <c r="AA308" s="99"/>
    </row>
    <row r="309" spans="1:27" ht="12.75">
      <c r="A309" s="94" t="s">
        <v>143</v>
      </c>
      <c r="B309" s="95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5"/>
      <c r="T309" s="95"/>
      <c r="U309" s="95"/>
      <c r="V309" s="97"/>
      <c r="W309" s="98"/>
      <c r="X309" s="98"/>
      <c r="Y309" s="98"/>
      <c r="Z309" s="98"/>
      <c r="AA309" s="99"/>
    </row>
    <row r="310" spans="1:27" ht="12.75">
      <c r="A310" s="94" t="s">
        <v>114</v>
      </c>
      <c r="B310" s="94">
        <v>58</v>
      </c>
      <c r="C310" s="94">
        <v>7562455.33</v>
      </c>
      <c r="D310" s="94">
        <v>1633008.33</v>
      </c>
      <c r="E310" s="106">
        <v>3600718.11</v>
      </c>
      <c r="F310" s="94">
        <v>994280.67</v>
      </c>
      <c r="G310" s="94">
        <v>1328710.11</v>
      </c>
      <c r="H310" s="94">
        <v>415103</v>
      </c>
      <c r="I310" s="94" t="s">
        <v>138</v>
      </c>
      <c r="J310" s="94">
        <v>134455.24</v>
      </c>
      <c r="K310" s="94" t="s">
        <v>138</v>
      </c>
      <c r="L310" s="94" t="s">
        <v>138</v>
      </c>
      <c r="M310" s="94">
        <v>4000</v>
      </c>
      <c r="N310" s="94">
        <v>0</v>
      </c>
      <c r="O310" s="94">
        <v>827706</v>
      </c>
      <c r="P310" s="94" t="s">
        <v>138</v>
      </c>
      <c r="Q310" s="94">
        <v>1579237</v>
      </c>
      <c r="R310" s="94">
        <v>258672.57</v>
      </c>
      <c r="S310" s="94">
        <v>0</v>
      </c>
      <c r="T310" s="94" t="s">
        <v>138</v>
      </c>
      <c r="U310" s="94" t="s">
        <v>138</v>
      </c>
      <c r="V310" s="97"/>
      <c r="W310" s="98"/>
      <c r="X310" s="98"/>
      <c r="Y310" s="98"/>
      <c r="Z310" s="98"/>
      <c r="AA310" s="99"/>
    </row>
    <row r="311" spans="1:27" ht="12.75">
      <c r="A311" s="97"/>
      <c r="B311" s="97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4" t="s">
        <v>187</v>
      </c>
      <c r="U311" s="95"/>
      <c r="V311" s="97"/>
      <c r="W311" s="98"/>
      <c r="X311" s="98"/>
      <c r="Y311" s="98"/>
      <c r="Z311" s="98"/>
      <c r="AA311" s="99"/>
    </row>
    <row r="312" spans="1:27" ht="12.75">
      <c r="A312" s="97"/>
      <c r="B312" s="97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4" t="s">
        <v>453</v>
      </c>
      <c r="T312" s="95"/>
      <c r="U312" s="95"/>
      <c r="V312" s="97"/>
      <c r="W312" s="98"/>
      <c r="X312" s="98"/>
      <c r="Y312" s="98"/>
      <c r="Z312" s="98"/>
      <c r="AA312" s="99"/>
    </row>
    <row r="313" spans="1:27" ht="12.75">
      <c r="A313" s="97"/>
      <c r="B313" s="97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4" t="s">
        <v>532</v>
      </c>
      <c r="S313" s="95"/>
      <c r="T313" s="95"/>
      <c r="U313" s="95"/>
      <c r="V313" s="97"/>
      <c r="W313" s="98"/>
      <c r="X313" s="98"/>
      <c r="Y313" s="98"/>
      <c r="Z313" s="98"/>
      <c r="AA313" s="99"/>
    </row>
    <row r="314" spans="1:27" ht="12.75">
      <c r="A314" s="97"/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4" t="s">
        <v>500</v>
      </c>
      <c r="R314" s="95"/>
      <c r="S314" s="95"/>
      <c r="T314" s="95"/>
      <c r="U314" s="95"/>
      <c r="V314" s="97"/>
      <c r="W314" s="98"/>
      <c r="X314" s="98"/>
      <c r="Y314" s="98"/>
      <c r="Z314" s="98"/>
      <c r="AA314" s="99"/>
    </row>
    <row r="315" spans="1:27" ht="12.75">
      <c r="A315" s="97"/>
      <c r="B315" s="97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4" t="s">
        <v>187</v>
      </c>
      <c r="Q315" s="95"/>
      <c r="R315" s="95"/>
      <c r="S315" s="95"/>
      <c r="T315" s="95"/>
      <c r="U315" s="95"/>
      <c r="V315" s="97"/>
      <c r="W315" s="98"/>
      <c r="X315" s="98"/>
      <c r="Y315" s="98"/>
      <c r="Z315" s="98"/>
      <c r="AA315" s="99"/>
    </row>
    <row r="316" spans="1:27" ht="12.75">
      <c r="A316" s="97"/>
      <c r="B316" s="97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4" t="s">
        <v>465</v>
      </c>
      <c r="P316" s="95"/>
      <c r="Q316" s="95"/>
      <c r="R316" s="95"/>
      <c r="S316" s="95"/>
      <c r="T316" s="95"/>
      <c r="U316" s="95"/>
      <c r="V316" s="97"/>
      <c r="W316" s="98"/>
      <c r="X316" s="98"/>
      <c r="Y316" s="98"/>
      <c r="Z316" s="98"/>
      <c r="AA316" s="99"/>
    </row>
    <row r="317" spans="1:27" ht="12.75">
      <c r="A317" s="97"/>
      <c r="B317" s="97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4" t="s">
        <v>453</v>
      </c>
      <c r="O317" s="95"/>
      <c r="P317" s="95"/>
      <c r="Q317" s="95"/>
      <c r="R317" s="95"/>
      <c r="S317" s="95"/>
      <c r="T317" s="95"/>
      <c r="U317" s="95"/>
      <c r="V317" s="97"/>
      <c r="W317" s="98"/>
      <c r="X317" s="98"/>
      <c r="Y317" s="98"/>
      <c r="Z317" s="98"/>
      <c r="AA317" s="99"/>
    </row>
    <row r="318" spans="1:27" ht="12.75">
      <c r="A318" s="97"/>
      <c r="B318" s="9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4" t="s">
        <v>427</v>
      </c>
      <c r="N318" s="95"/>
      <c r="O318" s="95"/>
      <c r="P318" s="95"/>
      <c r="Q318" s="95"/>
      <c r="R318" s="95"/>
      <c r="S318" s="95"/>
      <c r="T318" s="95"/>
      <c r="U318" s="95"/>
      <c r="V318" s="97"/>
      <c r="W318" s="98"/>
      <c r="X318" s="98"/>
      <c r="Y318" s="98"/>
      <c r="Z318" s="98"/>
      <c r="AA318" s="99"/>
    </row>
    <row r="319" spans="1:27" ht="12.75">
      <c r="A319" s="97"/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4" t="s">
        <v>187</v>
      </c>
      <c r="M319" s="95"/>
      <c r="N319" s="95"/>
      <c r="O319" s="95"/>
      <c r="P319" s="95"/>
      <c r="Q319" s="95"/>
      <c r="R319" s="95"/>
      <c r="S319" s="95"/>
      <c r="T319" s="95"/>
      <c r="U319" s="95"/>
      <c r="V319" s="97"/>
      <c r="W319" s="98"/>
      <c r="X319" s="98"/>
      <c r="Y319" s="98"/>
      <c r="Z319" s="98"/>
      <c r="AA319" s="99"/>
    </row>
    <row r="320" spans="1:27" ht="12.75">
      <c r="A320" s="97"/>
      <c r="B320" s="97"/>
      <c r="C320" s="97"/>
      <c r="D320" s="97"/>
      <c r="E320" s="97"/>
      <c r="F320" s="97"/>
      <c r="G320" s="97"/>
      <c r="H320" s="97"/>
      <c r="I320" s="97"/>
      <c r="J320" s="97"/>
      <c r="K320" s="94" t="s">
        <v>187</v>
      </c>
      <c r="L320" s="95"/>
      <c r="M320" s="95"/>
      <c r="N320" s="95"/>
      <c r="O320" s="95"/>
      <c r="P320" s="95"/>
      <c r="Q320" s="95"/>
      <c r="R320" s="95"/>
      <c r="S320" s="95"/>
      <c r="T320" s="95"/>
      <c r="U320" s="95"/>
      <c r="V320" s="97"/>
      <c r="W320" s="98"/>
      <c r="X320" s="98"/>
      <c r="Y320" s="98"/>
      <c r="Z320" s="98"/>
      <c r="AA320" s="99"/>
    </row>
    <row r="321" spans="1:27" ht="12.75">
      <c r="A321" s="97"/>
      <c r="B321" s="97"/>
      <c r="C321" s="97"/>
      <c r="D321" s="97"/>
      <c r="E321" s="97"/>
      <c r="F321" s="97"/>
      <c r="G321" s="97"/>
      <c r="H321" s="97"/>
      <c r="I321" s="97"/>
      <c r="J321" s="94" t="s">
        <v>377</v>
      </c>
      <c r="K321" s="95"/>
      <c r="L321" s="95"/>
      <c r="M321" s="95"/>
      <c r="N321" s="95"/>
      <c r="O321" s="95"/>
      <c r="P321" s="95"/>
      <c r="Q321" s="95"/>
      <c r="R321" s="95"/>
      <c r="S321" s="95"/>
      <c r="T321" s="95"/>
      <c r="U321" s="95"/>
      <c r="V321" s="97"/>
      <c r="W321" s="98"/>
      <c r="X321" s="98"/>
      <c r="Y321" s="98"/>
      <c r="Z321" s="98"/>
      <c r="AA321" s="99"/>
    </row>
    <row r="322" spans="1:27" ht="12.75">
      <c r="A322" s="97"/>
      <c r="B322" s="97"/>
      <c r="C322" s="97"/>
      <c r="D322" s="97"/>
      <c r="E322" s="97"/>
      <c r="F322" s="97"/>
      <c r="G322" s="97"/>
      <c r="H322" s="97"/>
      <c r="I322" s="94" t="s">
        <v>187</v>
      </c>
      <c r="J322" s="95"/>
      <c r="K322" s="95"/>
      <c r="L322" s="95"/>
      <c r="M322" s="95"/>
      <c r="N322" s="95"/>
      <c r="O322" s="95"/>
      <c r="P322" s="95"/>
      <c r="Q322" s="95"/>
      <c r="R322" s="95"/>
      <c r="S322" s="95"/>
      <c r="T322" s="95"/>
      <c r="U322" s="95"/>
      <c r="V322" s="97"/>
      <c r="W322" s="98"/>
      <c r="X322" s="98"/>
      <c r="Y322" s="98"/>
      <c r="Z322" s="98"/>
      <c r="AA322" s="99"/>
    </row>
    <row r="323" spans="1:27" ht="12.75">
      <c r="A323" s="97"/>
      <c r="B323" s="97"/>
      <c r="C323" s="97"/>
      <c r="D323" s="97"/>
      <c r="E323" s="97"/>
      <c r="F323" s="97"/>
      <c r="G323" s="97"/>
      <c r="H323" s="94" t="s">
        <v>345</v>
      </c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  <c r="T323" s="95"/>
      <c r="U323" s="95"/>
      <c r="V323" s="97"/>
      <c r="W323" s="98"/>
      <c r="X323" s="98"/>
      <c r="Y323" s="98"/>
      <c r="Z323" s="98"/>
      <c r="AA323" s="99"/>
    </row>
    <row r="324" spans="1:27" ht="12.75">
      <c r="A324" s="97"/>
      <c r="B324" s="97"/>
      <c r="C324" s="97"/>
      <c r="D324" s="97"/>
      <c r="E324" s="97"/>
      <c r="F324" s="97"/>
      <c r="G324" s="94" t="s">
        <v>313</v>
      </c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  <c r="T324" s="95"/>
      <c r="U324" s="95"/>
      <c r="V324" s="97"/>
      <c r="W324" s="98"/>
      <c r="X324" s="98"/>
      <c r="Y324" s="98"/>
      <c r="Z324" s="98"/>
      <c r="AA324" s="99"/>
    </row>
    <row r="325" spans="1:27" ht="12.75">
      <c r="A325" s="97"/>
      <c r="B325" s="97"/>
      <c r="C325" s="97"/>
      <c r="D325" s="97"/>
      <c r="E325" s="97"/>
      <c r="F325" s="94" t="s">
        <v>281</v>
      </c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  <c r="S325" s="95"/>
      <c r="T325" s="95"/>
      <c r="U325" s="95"/>
      <c r="V325" s="97"/>
      <c r="W325" s="98"/>
      <c r="X325" s="98"/>
      <c r="Y325" s="98"/>
      <c r="Z325" s="98"/>
      <c r="AA325" s="99"/>
    </row>
    <row r="326" spans="1:27" ht="12.75">
      <c r="A326" s="97"/>
      <c r="B326" s="97"/>
      <c r="C326" s="97"/>
      <c r="D326" s="97"/>
      <c r="E326" s="106" t="s">
        <v>238</v>
      </c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95"/>
      <c r="T326" s="95"/>
      <c r="U326" s="95"/>
      <c r="V326" s="97"/>
      <c r="W326" s="98"/>
      <c r="X326" s="98"/>
      <c r="Y326" s="98"/>
      <c r="Z326" s="98"/>
      <c r="AA326" s="99"/>
    </row>
    <row r="327" spans="1:27" ht="12.75">
      <c r="A327" s="97"/>
      <c r="B327" s="97"/>
      <c r="C327" s="97"/>
      <c r="D327" s="94" t="s">
        <v>201</v>
      </c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  <c r="T327" s="95"/>
      <c r="U327" s="95"/>
      <c r="V327" s="97"/>
      <c r="W327" s="98"/>
      <c r="X327" s="98"/>
      <c r="Y327" s="98"/>
      <c r="Z327" s="98"/>
      <c r="AA327" s="99"/>
    </row>
    <row r="328" spans="1:27" ht="12.75">
      <c r="A328" s="97"/>
      <c r="B328" s="97"/>
      <c r="C328" s="94" t="s">
        <v>162</v>
      </c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5"/>
      <c r="U328" s="95"/>
      <c r="V328" s="97"/>
      <c r="W328" s="98"/>
      <c r="X328" s="98"/>
      <c r="Y328" s="98"/>
      <c r="Z328" s="98"/>
      <c r="AA328" s="99"/>
    </row>
    <row r="329" spans="1:27" ht="12.75">
      <c r="A329" s="97"/>
      <c r="B329" s="94" t="s">
        <v>188</v>
      </c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  <c r="S329" s="95"/>
      <c r="T329" s="95"/>
      <c r="U329" s="95"/>
      <c r="V329" s="97"/>
      <c r="W329" s="98"/>
      <c r="X329" s="98"/>
      <c r="Y329" s="98"/>
      <c r="Z329" s="98"/>
      <c r="AA329" s="99"/>
    </row>
    <row r="330" spans="1:27" ht="12.75">
      <c r="A330" s="97"/>
      <c r="B330" s="94">
        <v>59</v>
      </c>
      <c r="C330" s="94">
        <v>7125342.89</v>
      </c>
      <c r="D330" s="94">
        <v>2205320.21</v>
      </c>
      <c r="E330" s="106">
        <v>5019608.05</v>
      </c>
      <c r="F330" s="94">
        <v>471016.2</v>
      </c>
      <c r="G330" s="94">
        <v>1476568.49</v>
      </c>
      <c r="H330" s="94">
        <v>290239</v>
      </c>
      <c r="I330" s="94" t="s">
        <v>107</v>
      </c>
      <c r="J330" s="94">
        <v>527019.33</v>
      </c>
      <c r="K330" s="94">
        <v>2000000</v>
      </c>
      <c r="L330" s="94">
        <v>29750.95</v>
      </c>
      <c r="M330" s="94">
        <v>10436</v>
      </c>
      <c r="N330" s="94" t="s">
        <v>107</v>
      </c>
      <c r="O330" s="94">
        <v>722854</v>
      </c>
      <c r="P330" s="94">
        <v>2500000</v>
      </c>
      <c r="Q330" s="94">
        <v>3127057.46</v>
      </c>
      <c r="R330" s="94">
        <v>397886.04</v>
      </c>
      <c r="S330" s="94" t="s">
        <v>107</v>
      </c>
      <c r="T330" s="94" t="s">
        <v>107</v>
      </c>
      <c r="U330" s="94">
        <v>100000</v>
      </c>
      <c r="V330" s="97"/>
      <c r="W330" s="98"/>
      <c r="X330" s="98"/>
      <c r="Y330" s="98"/>
      <c r="Z330" s="98"/>
      <c r="AA330" s="99"/>
    </row>
    <row r="331" spans="1:27" ht="12.75">
      <c r="A331" s="97"/>
      <c r="B331" s="97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4" t="s">
        <v>352</v>
      </c>
      <c r="U331" s="95"/>
      <c r="V331" s="97"/>
      <c r="W331" s="98"/>
      <c r="X331" s="98"/>
      <c r="Y331" s="98"/>
      <c r="Z331" s="98"/>
      <c r="AA331" s="99"/>
    </row>
    <row r="332" spans="1:27" ht="12.75">
      <c r="A332" s="97"/>
      <c r="B332" s="97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4" t="s">
        <v>352</v>
      </c>
      <c r="T332" s="95"/>
      <c r="U332" s="95"/>
      <c r="V332" s="97"/>
      <c r="W332" s="98"/>
      <c r="X332" s="98"/>
      <c r="Y332" s="98"/>
      <c r="Z332" s="98"/>
      <c r="AA332" s="99"/>
    </row>
    <row r="333" spans="1:27" ht="12.75">
      <c r="A333" s="97"/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4" t="s">
        <v>533</v>
      </c>
      <c r="S333" s="95"/>
      <c r="T333" s="95"/>
      <c r="U333" s="95"/>
      <c r="V333" s="97"/>
      <c r="W333" s="98"/>
      <c r="X333" s="98"/>
      <c r="Y333" s="98"/>
      <c r="Z333" s="98"/>
      <c r="AA333" s="99"/>
    </row>
    <row r="334" spans="1:27" ht="12.75">
      <c r="A334" s="97"/>
      <c r="B334" s="97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4" t="s">
        <v>501</v>
      </c>
      <c r="R334" s="95"/>
      <c r="S334" s="95"/>
      <c r="T334" s="95"/>
      <c r="U334" s="95"/>
      <c r="V334" s="97"/>
      <c r="W334" s="98"/>
      <c r="X334" s="98"/>
      <c r="Y334" s="98"/>
      <c r="Z334" s="98"/>
      <c r="AA334" s="99"/>
    </row>
    <row r="335" spans="1:27" ht="12.75">
      <c r="A335" s="97"/>
      <c r="B335" s="97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4" t="s">
        <v>488</v>
      </c>
      <c r="Q335" s="95"/>
      <c r="R335" s="95"/>
      <c r="S335" s="95"/>
      <c r="T335" s="95"/>
      <c r="U335" s="95"/>
      <c r="V335" s="97"/>
      <c r="W335" s="98"/>
      <c r="X335" s="98"/>
      <c r="Y335" s="98"/>
      <c r="Z335" s="98"/>
      <c r="AA335" s="99"/>
    </row>
    <row r="336" spans="1:27" ht="12.75">
      <c r="A336" s="97"/>
      <c r="B336" s="97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4" t="s">
        <v>466</v>
      </c>
      <c r="P336" s="95"/>
      <c r="Q336" s="95"/>
      <c r="R336" s="95"/>
      <c r="S336" s="95"/>
      <c r="T336" s="95"/>
      <c r="U336" s="95"/>
      <c r="V336" s="97"/>
      <c r="W336" s="98"/>
      <c r="X336" s="98"/>
      <c r="Y336" s="98"/>
      <c r="Z336" s="98"/>
      <c r="AA336" s="99"/>
    </row>
    <row r="337" spans="1:27" ht="12.75">
      <c r="A337" s="97"/>
      <c r="B337" s="97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4" t="s">
        <v>352</v>
      </c>
      <c r="O337" s="95"/>
      <c r="P337" s="95"/>
      <c r="Q337" s="95"/>
      <c r="R337" s="95"/>
      <c r="S337" s="95"/>
      <c r="T337" s="95"/>
      <c r="U337" s="95"/>
      <c r="V337" s="97"/>
      <c r="W337" s="98"/>
      <c r="X337" s="98"/>
      <c r="Y337" s="98"/>
      <c r="Z337" s="98"/>
      <c r="AA337" s="99"/>
    </row>
    <row r="338" spans="1:27" ht="12.75">
      <c r="A338" s="97"/>
      <c r="B338" s="97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94" t="s">
        <v>428</v>
      </c>
      <c r="N338" s="95"/>
      <c r="O338" s="95"/>
      <c r="P338" s="95"/>
      <c r="Q338" s="95"/>
      <c r="R338" s="95"/>
      <c r="S338" s="95"/>
      <c r="T338" s="95"/>
      <c r="U338" s="95"/>
      <c r="V338" s="97"/>
      <c r="W338" s="98"/>
      <c r="X338" s="98"/>
      <c r="Y338" s="98"/>
      <c r="Z338" s="98"/>
      <c r="AA338" s="99"/>
    </row>
    <row r="339" spans="1:27" ht="12.75">
      <c r="A339" s="97"/>
      <c r="B339" s="97"/>
      <c r="C339" s="97"/>
      <c r="D339" s="97"/>
      <c r="E339" s="97"/>
      <c r="F339" s="97"/>
      <c r="G339" s="97"/>
      <c r="H339" s="97"/>
      <c r="I339" s="97"/>
      <c r="J339" s="97"/>
      <c r="K339" s="97"/>
      <c r="L339" s="94" t="s">
        <v>408</v>
      </c>
      <c r="M339" s="95"/>
      <c r="N339" s="95"/>
      <c r="O339" s="95"/>
      <c r="P339" s="95"/>
      <c r="Q339" s="95"/>
      <c r="R339" s="95"/>
      <c r="S339" s="95"/>
      <c r="T339" s="95"/>
      <c r="U339" s="95"/>
      <c r="V339" s="97"/>
      <c r="W339" s="98"/>
      <c r="X339" s="98"/>
      <c r="Y339" s="98"/>
      <c r="Z339" s="98"/>
      <c r="AA339" s="99"/>
    </row>
    <row r="340" spans="1:27" ht="12.75">
      <c r="A340" s="97"/>
      <c r="B340" s="97"/>
      <c r="C340" s="97"/>
      <c r="D340" s="97"/>
      <c r="E340" s="97"/>
      <c r="F340" s="97"/>
      <c r="G340" s="97"/>
      <c r="H340" s="97"/>
      <c r="I340" s="97"/>
      <c r="J340" s="97"/>
      <c r="K340" s="94" t="s">
        <v>400</v>
      </c>
      <c r="L340" s="95"/>
      <c r="M340" s="95"/>
      <c r="N340" s="95"/>
      <c r="O340" s="95"/>
      <c r="P340" s="95"/>
      <c r="Q340" s="95"/>
      <c r="R340" s="95"/>
      <c r="S340" s="95"/>
      <c r="T340" s="95"/>
      <c r="U340" s="95"/>
      <c r="V340" s="97"/>
      <c r="W340" s="98"/>
      <c r="X340" s="98"/>
      <c r="Y340" s="98"/>
      <c r="Z340" s="98"/>
      <c r="AA340" s="99"/>
    </row>
    <row r="341" spans="1:27" ht="12.75">
      <c r="A341" s="97"/>
      <c r="B341" s="97"/>
      <c r="C341" s="97"/>
      <c r="D341" s="97"/>
      <c r="E341" s="97"/>
      <c r="F341" s="97"/>
      <c r="G341" s="97"/>
      <c r="H341" s="97"/>
      <c r="I341" s="97"/>
      <c r="J341" s="94" t="s">
        <v>378</v>
      </c>
      <c r="K341" s="95"/>
      <c r="L341" s="95"/>
      <c r="M341" s="95"/>
      <c r="N341" s="95"/>
      <c r="O341" s="95"/>
      <c r="P341" s="95"/>
      <c r="Q341" s="95"/>
      <c r="R341" s="95"/>
      <c r="S341" s="95"/>
      <c r="T341" s="95"/>
      <c r="U341" s="95"/>
      <c r="V341" s="97"/>
      <c r="W341" s="98"/>
      <c r="X341" s="98"/>
      <c r="Y341" s="98"/>
      <c r="Z341" s="98"/>
      <c r="AA341" s="99"/>
    </row>
    <row r="342" spans="1:27" ht="12.75">
      <c r="A342" s="97"/>
      <c r="B342" s="97"/>
      <c r="C342" s="97"/>
      <c r="D342" s="97"/>
      <c r="E342" s="97"/>
      <c r="F342" s="97"/>
      <c r="G342" s="97"/>
      <c r="H342" s="97"/>
      <c r="I342" s="94" t="s">
        <v>352</v>
      </c>
      <c r="J342" s="95"/>
      <c r="K342" s="95"/>
      <c r="L342" s="95"/>
      <c r="M342" s="95"/>
      <c r="N342" s="95"/>
      <c r="O342" s="95"/>
      <c r="P342" s="95"/>
      <c r="Q342" s="95"/>
      <c r="R342" s="95"/>
      <c r="S342" s="95"/>
      <c r="T342" s="95"/>
      <c r="U342" s="95"/>
      <c r="V342" s="97"/>
      <c r="W342" s="98"/>
      <c r="X342" s="98"/>
      <c r="Y342" s="98"/>
      <c r="Z342" s="98"/>
      <c r="AA342" s="99"/>
    </row>
    <row r="343" spans="1:27" ht="12.75">
      <c r="A343" s="97"/>
      <c r="B343" s="97"/>
      <c r="C343" s="97"/>
      <c r="D343" s="97"/>
      <c r="E343" s="97"/>
      <c r="F343" s="97"/>
      <c r="G343" s="97"/>
      <c r="H343" s="94" t="s">
        <v>346</v>
      </c>
      <c r="I343" s="95"/>
      <c r="J343" s="95"/>
      <c r="K343" s="95"/>
      <c r="L343" s="95"/>
      <c r="M343" s="95"/>
      <c r="N343" s="95"/>
      <c r="O343" s="95"/>
      <c r="P343" s="95"/>
      <c r="Q343" s="95"/>
      <c r="R343" s="95"/>
      <c r="S343" s="95"/>
      <c r="T343" s="95"/>
      <c r="U343" s="95"/>
      <c r="V343" s="97"/>
      <c r="W343" s="98"/>
      <c r="X343" s="98"/>
      <c r="Y343" s="98"/>
      <c r="Z343" s="98"/>
      <c r="AA343" s="99"/>
    </row>
    <row r="344" spans="1:27" ht="12.75">
      <c r="A344" s="97"/>
      <c r="B344" s="97"/>
      <c r="C344" s="97"/>
      <c r="D344" s="97"/>
      <c r="E344" s="97"/>
      <c r="F344" s="97"/>
      <c r="G344" s="94" t="s">
        <v>314</v>
      </c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  <c r="T344" s="95"/>
      <c r="U344" s="95"/>
      <c r="V344" s="97"/>
      <c r="W344" s="98"/>
      <c r="X344" s="98"/>
      <c r="Y344" s="98"/>
      <c r="Z344" s="98"/>
      <c r="AA344" s="99"/>
    </row>
    <row r="345" spans="1:27" ht="12.75">
      <c r="A345" s="97"/>
      <c r="B345" s="97"/>
      <c r="C345" s="97"/>
      <c r="D345" s="97"/>
      <c r="E345" s="97"/>
      <c r="F345" s="94" t="s">
        <v>282</v>
      </c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  <c r="S345" s="95"/>
      <c r="T345" s="95"/>
      <c r="U345" s="95"/>
      <c r="V345" s="97"/>
      <c r="W345" s="98"/>
      <c r="X345" s="98"/>
      <c r="Y345" s="98"/>
      <c r="Z345" s="98"/>
      <c r="AA345" s="99"/>
    </row>
    <row r="346" spans="1:27" ht="12.75">
      <c r="A346" s="97"/>
      <c r="B346" s="97"/>
      <c r="C346" s="97"/>
      <c r="D346" s="97"/>
      <c r="E346" s="106" t="s">
        <v>239</v>
      </c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  <c r="S346" s="95"/>
      <c r="T346" s="95"/>
      <c r="U346" s="95"/>
      <c r="V346" s="97"/>
      <c r="W346" s="98"/>
      <c r="X346" s="98"/>
      <c r="Y346" s="98"/>
      <c r="Z346" s="98"/>
      <c r="AA346" s="99"/>
    </row>
    <row r="347" spans="1:27" ht="12.75">
      <c r="A347" s="97"/>
      <c r="B347" s="97"/>
      <c r="C347" s="97"/>
      <c r="D347" s="94" t="s">
        <v>202</v>
      </c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  <c r="S347" s="95"/>
      <c r="T347" s="95"/>
      <c r="U347" s="95"/>
      <c r="V347" s="97"/>
      <c r="W347" s="98"/>
      <c r="X347" s="98"/>
      <c r="Y347" s="98"/>
      <c r="Z347" s="98"/>
      <c r="AA347" s="99"/>
    </row>
    <row r="348" spans="1:27" ht="12.75">
      <c r="A348" s="97"/>
      <c r="B348" s="97"/>
      <c r="C348" s="94" t="s">
        <v>160</v>
      </c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  <c r="T348" s="95"/>
      <c r="U348" s="95"/>
      <c r="V348" s="97"/>
      <c r="W348" s="98"/>
      <c r="X348" s="98"/>
      <c r="Y348" s="98"/>
      <c r="Z348" s="98"/>
      <c r="AA348" s="99"/>
    </row>
    <row r="349" spans="1:27" ht="12.75">
      <c r="A349" s="97"/>
      <c r="B349" s="94" t="s">
        <v>189</v>
      </c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  <c r="T349" s="95"/>
      <c r="U349" s="95"/>
      <c r="V349" s="97"/>
      <c r="W349" s="98"/>
      <c r="X349" s="98"/>
      <c r="Y349" s="98"/>
      <c r="Z349" s="98"/>
      <c r="AA349" s="99"/>
    </row>
    <row r="350" spans="1:27" ht="12.75">
      <c r="A350" s="97"/>
      <c r="B350" s="94">
        <v>60</v>
      </c>
      <c r="C350" s="94" t="s">
        <v>138</v>
      </c>
      <c r="D350" s="94" t="s">
        <v>138</v>
      </c>
      <c r="E350" s="106">
        <v>29264.8</v>
      </c>
      <c r="F350" s="94" t="s">
        <v>138</v>
      </c>
      <c r="G350" s="94" t="s">
        <v>138</v>
      </c>
      <c r="H350" s="94" t="s">
        <v>138</v>
      </c>
      <c r="I350" s="94" t="s">
        <v>138</v>
      </c>
      <c r="J350" s="94" t="s">
        <v>138</v>
      </c>
      <c r="K350" s="94" t="s">
        <v>138</v>
      </c>
      <c r="L350" s="94" t="s">
        <v>138</v>
      </c>
      <c r="M350" s="94" t="s">
        <v>138</v>
      </c>
      <c r="N350" s="94" t="s">
        <v>138</v>
      </c>
      <c r="O350" s="94" t="s">
        <v>138</v>
      </c>
      <c r="P350" s="94" t="s">
        <v>138</v>
      </c>
      <c r="Q350" s="94" t="s">
        <v>138</v>
      </c>
      <c r="R350" s="94" t="s">
        <v>138</v>
      </c>
      <c r="S350" s="94" t="s">
        <v>138</v>
      </c>
      <c r="T350" s="94" t="s">
        <v>138</v>
      </c>
      <c r="U350" s="94" t="s">
        <v>138</v>
      </c>
      <c r="V350" s="97"/>
      <c r="W350" s="98"/>
      <c r="X350" s="98"/>
      <c r="Y350" s="98"/>
      <c r="Z350" s="98"/>
      <c r="AA350" s="99"/>
    </row>
    <row r="351" spans="1:27" ht="12.75">
      <c r="A351" s="97"/>
      <c r="B351" s="97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4" t="s">
        <v>187</v>
      </c>
      <c r="U351" s="95"/>
      <c r="V351" s="97"/>
      <c r="W351" s="98"/>
      <c r="X351" s="98"/>
      <c r="Y351" s="98"/>
      <c r="Z351" s="98"/>
      <c r="AA351" s="99"/>
    </row>
    <row r="352" spans="1:27" ht="12.75">
      <c r="A352" s="97"/>
      <c r="B352" s="97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4" t="s">
        <v>187</v>
      </c>
      <c r="T352" s="95"/>
      <c r="U352" s="95"/>
      <c r="V352" s="97"/>
      <c r="W352" s="98"/>
      <c r="X352" s="98"/>
      <c r="Y352" s="98"/>
      <c r="Z352" s="98"/>
      <c r="AA352" s="99"/>
    </row>
    <row r="353" spans="1:27" ht="12.75">
      <c r="A353" s="97"/>
      <c r="B353" s="97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4" t="s">
        <v>187</v>
      </c>
      <c r="S353" s="95"/>
      <c r="T353" s="95"/>
      <c r="U353" s="95"/>
      <c r="V353" s="97"/>
      <c r="W353" s="98"/>
      <c r="X353" s="98"/>
      <c r="Y353" s="98"/>
      <c r="Z353" s="98"/>
      <c r="AA353" s="99"/>
    </row>
    <row r="354" spans="1:27" ht="12.75">
      <c r="A354" s="97"/>
      <c r="B354" s="97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4" t="s">
        <v>187</v>
      </c>
      <c r="R354" s="95"/>
      <c r="S354" s="95"/>
      <c r="T354" s="95"/>
      <c r="U354" s="95"/>
      <c r="V354" s="97"/>
      <c r="W354" s="98"/>
      <c r="X354" s="98"/>
      <c r="Y354" s="98"/>
      <c r="Z354" s="98"/>
      <c r="AA354" s="99"/>
    </row>
    <row r="355" spans="1:27" ht="12.75">
      <c r="A355" s="97"/>
      <c r="B355" s="97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4" t="s">
        <v>187</v>
      </c>
      <c r="Q355" s="95"/>
      <c r="R355" s="95"/>
      <c r="S355" s="95"/>
      <c r="T355" s="95"/>
      <c r="U355" s="95"/>
      <c r="V355" s="97"/>
      <c r="W355" s="98"/>
      <c r="X355" s="98"/>
      <c r="Y355" s="98"/>
      <c r="Z355" s="98"/>
      <c r="AA355" s="99"/>
    </row>
    <row r="356" spans="1:27" ht="12.75">
      <c r="A356" s="97"/>
      <c r="B356" s="97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4" t="s">
        <v>187</v>
      </c>
      <c r="P356" s="95"/>
      <c r="Q356" s="95"/>
      <c r="R356" s="95"/>
      <c r="S356" s="95"/>
      <c r="T356" s="95"/>
      <c r="U356" s="95"/>
      <c r="V356" s="97"/>
      <c r="W356" s="98"/>
      <c r="X356" s="98"/>
      <c r="Y356" s="98"/>
      <c r="Z356" s="98"/>
      <c r="AA356" s="99"/>
    </row>
    <row r="357" spans="1:27" ht="12.75">
      <c r="A357" s="97"/>
      <c r="B357" s="97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4" t="s">
        <v>187</v>
      </c>
      <c r="O357" s="95"/>
      <c r="P357" s="95"/>
      <c r="Q357" s="95"/>
      <c r="R357" s="95"/>
      <c r="S357" s="95"/>
      <c r="T357" s="95"/>
      <c r="U357" s="95"/>
      <c r="V357" s="97"/>
      <c r="W357" s="98"/>
      <c r="X357" s="98"/>
      <c r="Y357" s="98"/>
      <c r="Z357" s="98"/>
      <c r="AA357" s="99"/>
    </row>
    <row r="358" spans="1:27" ht="12.75">
      <c r="A358" s="97"/>
      <c r="B358" s="97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4" t="s">
        <v>187</v>
      </c>
      <c r="N358" s="95"/>
      <c r="O358" s="95"/>
      <c r="P358" s="95"/>
      <c r="Q358" s="95"/>
      <c r="R358" s="95"/>
      <c r="S358" s="95"/>
      <c r="T358" s="95"/>
      <c r="U358" s="95"/>
      <c r="V358" s="97"/>
      <c r="W358" s="98"/>
      <c r="X358" s="98"/>
      <c r="Y358" s="98"/>
      <c r="Z358" s="98"/>
      <c r="AA358" s="99"/>
    </row>
    <row r="359" spans="1:27" ht="12.75">
      <c r="A359" s="97"/>
      <c r="B359" s="97"/>
      <c r="C359" s="97"/>
      <c r="D359" s="97"/>
      <c r="E359" s="97"/>
      <c r="F359" s="97"/>
      <c r="G359" s="97"/>
      <c r="H359" s="97"/>
      <c r="I359" s="97"/>
      <c r="J359" s="97"/>
      <c r="K359" s="97"/>
      <c r="L359" s="94" t="s">
        <v>187</v>
      </c>
      <c r="M359" s="95"/>
      <c r="N359" s="95"/>
      <c r="O359" s="95"/>
      <c r="P359" s="95"/>
      <c r="Q359" s="95"/>
      <c r="R359" s="95"/>
      <c r="S359" s="95"/>
      <c r="T359" s="95"/>
      <c r="U359" s="95"/>
      <c r="V359" s="97"/>
      <c r="W359" s="98"/>
      <c r="X359" s="98"/>
      <c r="Y359" s="98"/>
      <c r="Z359" s="98"/>
      <c r="AA359" s="99"/>
    </row>
    <row r="360" spans="1:27" ht="12.75">
      <c r="A360" s="97"/>
      <c r="B360" s="97"/>
      <c r="C360" s="97"/>
      <c r="D360" s="97"/>
      <c r="E360" s="97"/>
      <c r="F360" s="97"/>
      <c r="G360" s="97"/>
      <c r="H360" s="97"/>
      <c r="I360" s="97"/>
      <c r="J360" s="97"/>
      <c r="K360" s="94" t="s">
        <v>187</v>
      </c>
      <c r="L360" s="95"/>
      <c r="M360" s="95"/>
      <c r="N360" s="95"/>
      <c r="O360" s="95"/>
      <c r="P360" s="95"/>
      <c r="Q360" s="95"/>
      <c r="R360" s="95"/>
      <c r="S360" s="95"/>
      <c r="T360" s="95"/>
      <c r="U360" s="95"/>
      <c r="V360" s="97"/>
      <c r="W360" s="98"/>
      <c r="X360" s="98"/>
      <c r="Y360" s="98"/>
      <c r="Z360" s="98"/>
      <c r="AA360" s="99"/>
    </row>
    <row r="361" spans="1:27" ht="12.75">
      <c r="A361" s="97"/>
      <c r="B361" s="97"/>
      <c r="C361" s="97"/>
      <c r="D361" s="97"/>
      <c r="E361" s="97"/>
      <c r="F361" s="97"/>
      <c r="G361" s="97"/>
      <c r="H361" s="97"/>
      <c r="I361" s="97"/>
      <c r="J361" s="94" t="s">
        <v>187</v>
      </c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7"/>
      <c r="W361" s="98"/>
      <c r="X361" s="98"/>
      <c r="Y361" s="98"/>
      <c r="Z361" s="98"/>
      <c r="AA361" s="99"/>
    </row>
    <row r="362" spans="1:27" ht="12.75">
      <c r="A362" s="97"/>
      <c r="B362" s="97"/>
      <c r="C362" s="97"/>
      <c r="D362" s="97"/>
      <c r="E362" s="97"/>
      <c r="F362" s="97"/>
      <c r="G362" s="97"/>
      <c r="H362" s="97"/>
      <c r="I362" s="94" t="s">
        <v>187</v>
      </c>
      <c r="J362" s="95"/>
      <c r="K362" s="95"/>
      <c r="L362" s="95"/>
      <c r="M362" s="95"/>
      <c r="N362" s="95"/>
      <c r="O362" s="95"/>
      <c r="P362" s="95"/>
      <c r="Q362" s="95"/>
      <c r="R362" s="95"/>
      <c r="S362" s="95"/>
      <c r="T362" s="95"/>
      <c r="U362" s="95"/>
      <c r="V362" s="97"/>
      <c r="W362" s="98"/>
      <c r="X362" s="98"/>
      <c r="Y362" s="98"/>
      <c r="Z362" s="98"/>
      <c r="AA362" s="99"/>
    </row>
    <row r="363" spans="1:27" ht="12.75">
      <c r="A363" s="97"/>
      <c r="B363" s="97"/>
      <c r="C363" s="97"/>
      <c r="D363" s="97"/>
      <c r="E363" s="97"/>
      <c r="F363" s="97"/>
      <c r="G363" s="97"/>
      <c r="H363" s="94" t="s">
        <v>187</v>
      </c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  <c r="T363" s="95"/>
      <c r="U363" s="95"/>
      <c r="V363" s="97"/>
      <c r="W363" s="98"/>
      <c r="X363" s="98"/>
      <c r="Y363" s="98"/>
      <c r="Z363" s="98"/>
      <c r="AA363" s="99"/>
    </row>
    <row r="364" spans="1:27" ht="12.75">
      <c r="A364" s="97"/>
      <c r="B364" s="97"/>
      <c r="C364" s="97"/>
      <c r="D364" s="97"/>
      <c r="E364" s="97"/>
      <c r="F364" s="97"/>
      <c r="G364" s="94" t="s">
        <v>187</v>
      </c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  <c r="T364" s="95"/>
      <c r="U364" s="95"/>
      <c r="V364" s="97"/>
      <c r="W364" s="98"/>
      <c r="X364" s="98"/>
      <c r="Y364" s="98"/>
      <c r="Z364" s="98"/>
      <c r="AA364" s="99"/>
    </row>
    <row r="365" spans="1:27" ht="12.75">
      <c r="A365" s="97"/>
      <c r="B365" s="97"/>
      <c r="C365" s="97"/>
      <c r="D365" s="97"/>
      <c r="E365" s="97"/>
      <c r="F365" s="94" t="s">
        <v>187</v>
      </c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  <c r="S365" s="95"/>
      <c r="T365" s="95"/>
      <c r="U365" s="95"/>
      <c r="V365" s="97"/>
      <c r="W365" s="98"/>
      <c r="X365" s="98"/>
      <c r="Y365" s="98"/>
      <c r="Z365" s="98"/>
      <c r="AA365" s="99"/>
    </row>
    <row r="366" spans="1:27" ht="12.75">
      <c r="A366" s="97"/>
      <c r="B366" s="97"/>
      <c r="C366" s="97"/>
      <c r="D366" s="97"/>
      <c r="E366" s="106" t="s">
        <v>240</v>
      </c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  <c r="S366" s="95"/>
      <c r="T366" s="95"/>
      <c r="U366" s="95"/>
      <c r="V366" s="97"/>
      <c r="W366" s="98"/>
      <c r="X366" s="98"/>
      <c r="Y366" s="98"/>
      <c r="Z366" s="98"/>
      <c r="AA366" s="99"/>
    </row>
    <row r="367" spans="1:27" ht="12.75">
      <c r="A367" s="97"/>
      <c r="B367" s="97"/>
      <c r="C367" s="97"/>
      <c r="D367" s="94" t="s">
        <v>187</v>
      </c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  <c r="T367" s="95"/>
      <c r="U367" s="95"/>
      <c r="V367" s="97"/>
      <c r="W367" s="98"/>
      <c r="X367" s="98"/>
      <c r="Y367" s="98"/>
      <c r="Z367" s="98"/>
      <c r="AA367" s="99"/>
    </row>
    <row r="368" spans="1:27" ht="12.75">
      <c r="A368" s="97"/>
      <c r="B368" s="97"/>
      <c r="C368" s="94" t="s">
        <v>187</v>
      </c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  <c r="T368" s="95"/>
      <c r="U368" s="95"/>
      <c r="V368" s="97"/>
      <c r="W368" s="98"/>
      <c r="X368" s="98"/>
      <c r="Y368" s="98"/>
      <c r="Z368" s="98"/>
      <c r="AA368" s="99"/>
    </row>
    <row r="369" spans="1:27" ht="12.75">
      <c r="A369" s="97"/>
      <c r="B369" s="94" t="s">
        <v>190</v>
      </c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  <c r="V369" s="97"/>
      <c r="W369" s="98"/>
      <c r="X369" s="98"/>
      <c r="Y369" s="98"/>
      <c r="Z369" s="98"/>
      <c r="AA369" s="99"/>
    </row>
    <row r="370" spans="1:27" ht="12.75">
      <c r="A370" s="94" t="s">
        <v>144</v>
      </c>
      <c r="B370" s="95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5"/>
      <c r="U370" s="95"/>
      <c r="V370" s="97"/>
      <c r="W370" s="98"/>
      <c r="X370" s="98"/>
      <c r="Y370" s="98"/>
      <c r="Z370" s="98"/>
      <c r="AA370" s="99"/>
    </row>
    <row r="371" spans="1:27" ht="12.75">
      <c r="A371" s="94" t="s">
        <v>115</v>
      </c>
      <c r="B371" s="94">
        <v>58</v>
      </c>
      <c r="C371" s="94">
        <v>19606707.07</v>
      </c>
      <c r="D371" s="94">
        <v>9052977.2</v>
      </c>
      <c r="E371" s="106">
        <v>13745840.26</v>
      </c>
      <c r="F371" s="94">
        <v>2943092.94</v>
      </c>
      <c r="G371" s="94">
        <v>6049309.29</v>
      </c>
      <c r="H371" s="94">
        <v>656362</v>
      </c>
      <c r="I371" s="94" t="s">
        <v>138</v>
      </c>
      <c r="J371" s="94">
        <v>178162.52</v>
      </c>
      <c r="K371" s="94" t="s">
        <v>138</v>
      </c>
      <c r="L371" s="94" t="s">
        <v>138</v>
      </c>
      <c r="M371" s="94">
        <v>81200</v>
      </c>
      <c r="N371" s="94">
        <v>0</v>
      </c>
      <c r="O371" s="94">
        <v>1389187</v>
      </c>
      <c r="P371" s="94" t="s">
        <v>138</v>
      </c>
      <c r="Q371" s="94">
        <v>3362587</v>
      </c>
      <c r="R371" s="94">
        <v>421161.7</v>
      </c>
      <c r="S371" s="94">
        <v>0</v>
      </c>
      <c r="T371" s="94" t="s">
        <v>138</v>
      </c>
      <c r="U371" s="94" t="s">
        <v>138</v>
      </c>
      <c r="V371" s="97"/>
      <c r="W371" s="98"/>
      <c r="X371" s="98"/>
      <c r="Y371" s="98"/>
      <c r="Z371" s="98"/>
      <c r="AA371" s="99"/>
    </row>
    <row r="372" spans="1:27" ht="12.75">
      <c r="A372" s="97"/>
      <c r="B372" s="97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4" t="s">
        <v>187</v>
      </c>
      <c r="U372" s="95"/>
      <c r="V372" s="97"/>
      <c r="W372" s="98"/>
      <c r="X372" s="98"/>
      <c r="Y372" s="98"/>
      <c r="Z372" s="98"/>
      <c r="AA372" s="99"/>
    </row>
    <row r="373" spans="1:27" ht="12.75">
      <c r="A373" s="97"/>
      <c r="B373" s="97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4" t="s">
        <v>453</v>
      </c>
      <c r="T373" s="95"/>
      <c r="U373" s="95"/>
      <c r="V373" s="97"/>
      <c r="W373" s="98"/>
      <c r="X373" s="98"/>
      <c r="Y373" s="98"/>
      <c r="Z373" s="98"/>
      <c r="AA373" s="99"/>
    </row>
    <row r="374" spans="1:27" ht="12.75">
      <c r="A374" s="97"/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4" t="s">
        <v>534</v>
      </c>
      <c r="S374" s="95"/>
      <c r="T374" s="95"/>
      <c r="U374" s="95"/>
      <c r="V374" s="97"/>
      <c r="W374" s="98"/>
      <c r="X374" s="98"/>
      <c r="Y374" s="98"/>
      <c r="Z374" s="98"/>
      <c r="AA374" s="99"/>
    </row>
    <row r="375" spans="1:27" ht="12.75">
      <c r="A375" s="97"/>
      <c r="B375" s="97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4" t="s">
        <v>502</v>
      </c>
      <c r="R375" s="95"/>
      <c r="S375" s="95"/>
      <c r="T375" s="95"/>
      <c r="U375" s="95"/>
      <c r="V375" s="97"/>
      <c r="W375" s="98"/>
      <c r="X375" s="98"/>
      <c r="Y375" s="98"/>
      <c r="Z375" s="98"/>
      <c r="AA375" s="99"/>
    </row>
    <row r="376" spans="1:27" ht="12.75">
      <c r="A376" s="97"/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4" t="s">
        <v>187</v>
      </c>
      <c r="Q376" s="95"/>
      <c r="R376" s="95"/>
      <c r="S376" s="95"/>
      <c r="T376" s="95"/>
      <c r="U376" s="95"/>
      <c r="V376" s="97"/>
      <c r="W376" s="98"/>
      <c r="X376" s="98"/>
      <c r="Y376" s="98"/>
      <c r="Z376" s="98"/>
      <c r="AA376" s="99"/>
    </row>
    <row r="377" spans="1:27" ht="12.75">
      <c r="A377" s="97"/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4" t="s">
        <v>467</v>
      </c>
      <c r="P377" s="95"/>
      <c r="Q377" s="95"/>
      <c r="R377" s="95"/>
      <c r="S377" s="95"/>
      <c r="T377" s="95"/>
      <c r="U377" s="95"/>
      <c r="V377" s="97"/>
      <c r="W377" s="98"/>
      <c r="X377" s="98"/>
      <c r="Y377" s="98"/>
      <c r="Z377" s="98"/>
      <c r="AA377" s="99"/>
    </row>
    <row r="378" spans="1:27" ht="12.75">
      <c r="A378" s="97"/>
      <c r="B378" s="97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4" t="s">
        <v>453</v>
      </c>
      <c r="O378" s="95"/>
      <c r="P378" s="95"/>
      <c r="Q378" s="95"/>
      <c r="R378" s="95"/>
      <c r="S378" s="95"/>
      <c r="T378" s="95"/>
      <c r="U378" s="95"/>
      <c r="V378" s="97"/>
      <c r="W378" s="98"/>
      <c r="X378" s="98"/>
      <c r="Y378" s="98"/>
      <c r="Z378" s="98"/>
      <c r="AA378" s="99"/>
    </row>
    <row r="379" spans="1:27" ht="12.75">
      <c r="A379" s="97"/>
      <c r="B379" s="97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4" t="s">
        <v>429</v>
      </c>
      <c r="N379" s="95"/>
      <c r="O379" s="95"/>
      <c r="P379" s="95"/>
      <c r="Q379" s="95"/>
      <c r="R379" s="95"/>
      <c r="S379" s="95"/>
      <c r="T379" s="95"/>
      <c r="U379" s="95"/>
      <c r="V379" s="97"/>
      <c r="W379" s="98"/>
      <c r="X379" s="98"/>
      <c r="Y379" s="98"/>
      <c r="Z379" s="98"/>
      <c r="AA379" s="99"/>
    </row>
    <row r="380" spans="1:27" ht="12.75">
      <c r="A380" s="97"/>
      <c r="B380" s="97"/>
      <c r="C380" s="97"/>
      <c r="D380" s="97"/>
      <c r="E380" s="97"/>
      <c r="F380" s="97"/>
      <c r="G380" s="97"/>
      <c r="H380" s="97"/>
      <c r="I380" s="97"/>
      <c r="J380" s="97"/>
      <c r="K380" s="97"/>
      <c r="L380" s="94" t="s">
        <v>187</v>
      </c>
      <c r="M380" s="95"/>
      <c r="N380" s="95"/>
      <c r="O380" s="95"/>
      <c r="P380" s="95"/>
      <c r="Q380" s="95"/>
      <c r="R380" s="95"/>
      <c r="S380" s="95"/>
      <c r="T380" s="95"/>
      <c r="U380" s="95"/>
      <c r="V380" s="97"/>
      <c r="W380" s="98"/>
      <c r="X380" s="98"/>
      <c r="Y380" s="98"/>
      <c r="Z380" s="98"/>
      <c r="AA380" s="99"/>
    </row>
    <row r="381" spans="1:27" ht="12.75">
      <c r="A381" s="97"/>
      <c r="B381" s="97"/>
      <c r="C381" s="97"/>
      <c r="D381" s="97"/>
      <c r="E381" s="97"/>
      <c r="F381" s="97"/>
      <c r="G381" s="97"/>
      <c r="H381" s="97"/>
      <c r="I381" s="97"/>
      <c r="J381" s="97"/>
      <c r="K381" s="94" t="s">
        <v>187</v>
      </c>
      <c r="L381" s="95"/>
      <c r="M381" s="95"/>
      <c r="N381" s="95"/>
      <c r="O381" s="95"/>
      <c r="P381" s="95"/>
      <c r="Q381" s="95"/>
      <c r="R381" s="95"/>
      <c r="S381" s="95"/>
      <c r="T381" s="95"/>
      <c r="U381" s="95"/>
      <c r="V381" s="97"/>
      <c r="W381" s="98"/>
      <c r="X381" s="98"/>
      <c r="Y381" s="98"/>
      <c r="Z381" s="98"/>
      <c r="AA381" s="99"/>
    </row>
    <row r="382" spans="1:27" ht="12.75">
      <c r="A382" s="97"/>
      <c r="B382" s="97"/>
      <c r="C382" s="97"/>
      <c r="D382" s="97"/>
      <c r="E382" s="97"/>
      <c r="F382" s="97"/>
      <c r="G382" s="97"/>
      <c r="H382" s="97"/>
      <c r="I382" s="97"/>
      <c r="J382" s="94" t="s">
        <v>379</v>
      </c>
      <c r="K382" s="95"/>
      <c r="L382" s="95"/>
      <c r="M382" s="95"/>
      <c r="N382" s="95"/>
      <c r="O382" s="95"/>
      <c r="P382" s="95"/>
      <c r="Q382" s="95"/>
      <c r="R382" s="95"/>
      <c r="S382" s="95"/>
      <c r="T382" s="95"/>
      <c r="U382" s="95"/>
      <c r="V382" s="97"/>
      <c r="W382" s="98"/>
      <c r="X382" s="98"/>
      <c r="Y382" s="98"/>
      <c r="Z382" s="98"/>
      <c r="AA382" s="99"/>
    </row>
    <row r="383" spans="1:27" ht="12.75">
      <c r="A383" s="97"/>
      <c r="B383" s="97"/>
      <c r="C383" s="97"/>
      <c r="D383" s="97"/>
      <c r="E383" s="97"/>
      <c r="F383" s="97"/>
      <c r="G383" s="97"/>
      <c r="H383" s="97"/>
      <c r="I383" s="94" t="s">
        <v>187</v>
      </c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7"/>
      <c r="W383" s="98"/>
      <c r="X383" s="98"/>
      <c r="Y383" s="98"/>
      <c r="Z383" s="98"/>
      <c r="AA383" s="99"/>
    </row>
    <row r="384" spans="1:27" ht="12.75">
      <c r="A384" s="97"/>
      <c r="B384" s="97"/>
      <c r="C384" s="97"/>
      <c r="D384" s="97"/>
      <c r="E384" s="97"/>
      <c r="F384" s="97"/>
      <c r="G384" s="97"/>
      <c r="H384" s="94" t="s">
        <v>347</v>
      </c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  <c r="V384" s="97"/>
      <c r="W384" s="98"/>
      <c r="X384" s="98"/>
      <c r="Y384" s="98"/>
      <c r="Z384" s="98"/>
      <c r="AA384" s="99"/>
    </row>
    <row r="385" spans="1:27" ht="12.75">
      <c r="A385" s="97"/>
      <c r="B385" s="97"/>
      <c r="C385" s="97"/>
      <c r="D385" s="97"/>
      <c r="E385" s="97"/>
      <c r="F385" s="97"/>
      <c r="G385" s="94" t="s">
        <v>315</v>
      </c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5"/>
      <c r="U385" s="95"/>
      <c r="V385" s="97"/>
      <c r="W385" s="98"/>
      <c r="X385" s="98"/>
      <c r="Y385" s="98"/>
      <c r="Z385" s="98"/>
      <c r="AA385" s="99"/>
    </row>
    <row r="386" spans="1:27" ht="12.75">
      <c r="A386" s="97"/>
      <c r="B386" s="97"/>
      <c r="C386" s="97"/>
      <c r="D386" s="97"/>
      <c r="E386" s="97"/>
      <c r="F386" s="94" t="s">
        <v>283</v>
      </c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  <c r="V386" s="97"/>
      <c r="W386" s="98"/>
      <c r="X386" s="98"/>
      <c r="Y386" s="98"/>
      <c r="Z386" s="98"/>
      <c r="AA386" s="99"/>
    </row>
    <row r="387" spans="1:27" ht="12.75">
      <c r="A387" s="97"/>
      <c r="B387" s="97"/>
      <c r="C387" s="97"/>
      <c r="D387" s="97"/>
      <c r="E387" s="106" t="s">
        <v>241</v>
      </c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  <c r="V387" s="97"/>
      <c r="W387" s="98"/>
      <c r="X387" s="98"/>
      <c r="Y387" s="98"/>
      <c r="Z387" s="98"/>
      <c r="AA387" s="99"/>
    </row>
    <row r="388" spans="1:27" ht="12.75">
      <c r="A388" s="97"/>
      <c r="B388" s="97"/>
      <c r="C388" s="97"/>
      <c r="D388" s="94" t="s">
        <v>203</v>
      </c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7"/>
      <c r="W388" s="98"/>
      <c r="X388" s="98"/>
      <c r="Y388" s="98"/>
      <c r="Z388" s="98"/>
      <c r="AA388" s="99"/>
    </row>
    <row r="389" spans="1:27" ht="12.75">
      <c r="A389" s="97"/>
      <c r="B389" s="97"/>
      <c r="C389" s="94" t="s">
        <v>179</v>
      </c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  <c r="T389" s="95"/>
      <c r="U389" s="95"/>
      <c r="V389" s="97"/>
      <c r="W389" s="98"/>
      <c r="X389" s="98"/>
      <c r="Y389" s="98"/>
      <c r="Z389" s="98"/>
      <c r="AA389" s="99"/>
    </row>
    <row r="390" spans="1:27" ht="12.75">
      <c r="A390" s="97"/>
      <c r="B390" s="94" t="s">
        <v>188</v>
      </c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  <c r="S390" s="95"/>
      <c r="T390" s="95"/>
      <c r="U390" s="95"/>
      <c r="V390" s="97"/>
      <c r="W390" s="98"/>
      <c r="X390" s="98"/>
      <c r="Y390" s="98"/>
      <c r="Z390" s="98"/>
      <c r="AA390" s="99"/>
    </row>
    <row r="391" spans="1:27" ht="12.75">
      <c r="A391" s="97"/>
      <c r="B391" s="94">
        <v>59</v>
      </c>
      <c r="C391" s="94">
        <v>25541003.83</v>
      </c>
      <c r="D391" s="94">
        <v>8053979.38</v>
      </c>
      <c r="E391" s="106">
        <v>13762243.86</v>
      </c>
      <c r="F391" s="94">
        <v>2039677.8</v>
      </c>
      <c r="G391" s="94">
        <v>4368098.53</v>
      </c>
      <c r="H391" s="94">
        <v>437809</v>
      </c>
      <c r="I391" s="94" t="s">
        <v>107</v>
      </c>
      <c r="J391" s="94">
        <v>618600.95</v>
      </c>
      <c r="K391" s="94" t="s">
        <v>107</v>
      </c>
      <c r="L391" s="94">
        <v>123951.85</v>
      </c>
      <c r="M391" s="94">
        <v>115886</v>
      </c>
      <c r="N391" s="94">
        <v>50000</v>
      </c>
      <c r="O391" s="94">
        <v>1384252</v>
      </c>
      <c r="P391" s="94" t="s">
        <v>107</v>
      </c>
      <c r="Q391" s="94">
        <v>2794038.14</v>
      </c>
      <c r="R391" s="94">
        <v>429254.72</v>
      </c>
      <c r="S391" s="94">
        <v>742.75</v>
      </c>
      <c r="T391" s="94" t="s">
        <v>107</v>
      </c>
      <c r="U391" s="94">
        <v>100000</v>
      </c>
      <c r="V391" s="97"/>
      <c r="W391" s="98"/>
      <c r="X391" s="98"/>
      <c r="Y391" s="98"/>
      <c r="Z391" s="98"/>
      <c r="AA391" s="99"/>
    </row>
    <row r="392" spans="1:27" ht="12.75">
      <c r="A392" s="97"/>
      <c r="B392" s="97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4" t="s">
        <v>352</v>
      </c>
      <c r="U392" s="95"/>
      <c r="V392" s="97"/>
      <c r="W392" s="98"/>
      <c r="X392" s="98"/>
      <c r="Y392" s="98"/>
      <c r="Z392" s="98"/>
      <c r="AA392" s="99"/>
    </row>
    <row r="393" spans="1:27" ht="12.75">
      <c r="A393" s="97"/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4" t="s">
        <v>560</v>
      </c>
      <c r="T393" s="95"/>
      <c r="U393" s="95"/>
      <c r="V393" s="97"/>
      <c r="W393" s="98"/>
      <c r="X393" s="98"/>
      <c r="Y393" s="98"/>
      <c r="Z393" s="98"/>
      <c r="AA393" s="99"/>
    </row>
    <row r="394" spans="1:27" ht="12.75">
      <c r="A394" s="97"/>
      <c r="B394" s="97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4" t="s">
        <v>535</v>
      </c>
      <c r="S394" s="95"/>
      <c r="T394" s="95"/>
      <c r="U394" s="95"/>
      <c r="V394" s="97"/>
      <c r="W394" s="98"/>
      <c r="X394" s="98"/>
      <c r="Y394" s="98"/>
      <c r="Z394" s="98"/>
      <c r="AA394" s="99"/>
    </row>
    <row r="395" spans="1:27" ht="12.75">
      <c r="A395" s="97"/>
      <c r="B395" s="97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4" t="s">
        <v>503</v>
      </c>
      <c r="R395" s="95"/>
      <c r="S395" s="95"/>
      <c r="T395" s="95"/>
      <c r="U395" s="95"/>
      <c r="V395" s="97"/>
      <c r="W395" s="98"/>
      <c r="X395" s="98"/>
      <c r="Y395" s="98"/>
      <c r="Z395" s="98"/>
      <c r="AA395" s="99"/>
    </row>
    <row r="396" spans="1:27" ht="12.75">
      <c r="A396" s="97"/>
      <c r="B396" s="97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4" t="s">
        <v>352</v>
      </c>
      <c r="Q396" s="95"/>
      <c r="R396" s="95"/>
      <c r="S396" s="95"/>
      <c r="T396" s="95"/>
      <c r="U396" s="95"/>
      <c r="V396" s="97"/>
      <c r="W396" s="98"/>
      <c r="X396" s="98"/>
      <c r="Y396" s="98"/>
      <c r="Z396" s="98"/>
      <c r="AA396" s="99"/>
    </row>
    <row r="397" spans="1:27" ht="12.75">
      <c r="A397" s="97"/>
      <c r="B397" s="97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4" t="s">
        <v>468</v>
      </c>
      <c r="P397" s="95"/>
      <c r="Q397" s="95"/>
      <c r="R397" s="95"/>
      <c r="S397" s="95"/>
      <c r="T397" s="95"/>
      <c r="U397" s="95"/>
      <c r="V397" s="97"/>
      <c r="W397" s="98"/>
      <c r="X397" s="98"/>
      <c r="Y397" s="98"/>
      <c r="Z397" s="98"/>
      <c r="AA397" s="99"/>
    </row>
    <row r="398" spans="1:27" ht="12.75">
      <c r="A398" s="97"/>
      <c r="B398" s="97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4" t="s">
        <v>454</v>
      </c>
      <c r="O398" s="95"/>
      <c r="P398" s="95"/>
      <c r="Q398" s="95"/>
      <c r="R398" s="95"/>
      <c r="S398" s="95"/>
      <c r="T398" s="95"/>
      <c r="U398" s="95"/>
      <c r="V398" s="97"/>
      <c r="W398" s="98"/>
      <c r="X398" s="98"/>
      <c r="Y398" s="98"/>
      <c r="Z398" s="98"/>
      <c r="AA398" s="99"/>
    </row>
    <row r="399" spans="1:27" ht="12.75">
      <c r="A399" s="97"/>
      <c r="B399" s="97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4" t="s">
        <v>430</v>
      </c>
      <c r="N399" s="95"/>
      <c r="O399" s="95"/>
      <c r="P399" s="95"/>
      <c r="Q399" s="95"/>
      <c r="R399" s="95"/>
      <c r="S399" s="95"/>
      <c r="T399" s="95"/>
      <c r="U399" s="95"/>
      <c r="V399" s="97"/>
      <c r="W399" s="98"/>
      <c r="X399" s="98"/>
      <c r="Y399" s="98"/>
      <c r="Z399" s="98"/>
      <c r="AA399" s="99"/>
    </row>
    <row r="400" spans="1:27" ht="12.75">
      <c r="A400" s="97"/>
      <c r="B400" s="97"/>
      <c r="C400" s="97"/>
      <c r="D400" s="97"/>
      <c r="E400" s="97"/>
      <c r="F400" s="97"/>
      <c r="G400" s="97"/>
      <c r="H400" s="97"/>
      <c r="I400" s="97"/>
      <c r="J400" s="97"/>
      <c r="K400" s="97"/>
      <c r="L400" s="94" t="s">
        <v>409</v>
      </c>
      <c r="M400" s="95"/>
      <c r="N400" s="95"/>
      <c r="O400" s="95"/>
      <c r="P400" s="95"/>
      <c r="Q400" s="95"/>
      <c r="R400" s="95"/>
      <c r="S400" s="95"/>
      <c r="T400" s="95"/>
      <c r="U400" s="95"/>
      <c r="V400" s="97"/>
      <c r="W400" s="98"/>
      <c r="X400" s="98"/>
      <c r="Y400" s="98"/>
      <c r="Z400" s="98"/>
      <c r="AA400" s="99"/>
    </row>
    <row r="401" spans="1:27" ht="12.75">
      <c r="A401" s="97"/>
      <c r="B401" s="97"/>
      <c r="C401" s="97"/>
      <c r="D401" s="97"/>
      <c r="E401" s="97"/>
      <c r="F401" s="97"/>
      <c r="G401" s="97"/>
      <c r="H401" s="97"/>
      <c r="I401" s="97"/>
      <c r="J401" s="97"/>
      <c r="K401" s="94" t="s">
        <v>352</v>
      </c>
      <c r="L401" s="95"/>
      <c r="M401" s="95"/>
      <c r="N401" s="95"/>
      <c r="O401" s="95"/>
      <c r="P401" s="95"/>
      <c r="Q401" s="95"/>
      <c r="R401" s="95"/>
      <c r="S401" s="95"/>
      <c r="T401" s="95"/>
      <c r="U401" s="95"/>
      <c r="V401" s="97"/>
      <c r="W401" s="98"/>
      <c r="X401" s="98"/>
      <c r="Y401" s="98"/>
      <c r="Z401" s="98"/>
      <c r="AA401" s="99"/>
    </row>
    <row r="402" spans="1:27" ht="12.75">
      <c r="A402" s="97"/>
      <c r="B402" s="97"/>
      <c r="C402" s="97"/>
      <c r="D402" s="97"/>
      <c r="E402" s="97"/>
      <c r="F402" s="97"/>
      <c r="G402" s="97"/>
      <c r="H402" s="97"/>
      <c r="I402" s="97"/>
      <c r="J402" s="94" t="s">
        <v>380</v>
      </c>
      <c r="K402" s="95"/>
      <c r="L402" s="95"/>
      <c r="M402" s="95"/>
      <c r="N402" s="95"/>
      <c r="O402" s="95"/>
      <c r="P402" s="95"/>
      <c r="Q402" s="95"/>
      <c r="R402" s="95"/>
      <c r="S402" s="95"/>
      <c r="T402" s="95"/>
      <c r="U402" s="95"/>
      <c r="V402" s="97"/>
      <c r="W402" s="98"/>
      <c r="X402" s="98"/>
      <c r="Y402" s="98"/>
      <c r="Z402" s="98"/>
      <c r="AA402" s="99"/>
    </row>
    <row r="403" spans="1:27" ht="12.75">
      <c r="A403" s="97"/>
      <c r="B403" s="97"/>
      <c r="C403" s="97"/>
      <c r="D403" s="97"/>
      <c r="E403" s="97"/>
      <c r="F403" s="97"/>
      <c r="G403" s="97"/>
      <c r="H403" s="97"/>
      <c r="I403" s="94" t="s">
        <v>352</v>
      </c>
      <c r="J403" s="95"/>
      <c r="K403" s="95"/>
      <c r="L403" s="95"/>
      <c r="M403" s="95"/>
      <c r="N403" s="95"/>
      <c r="O403" s="95"/>
      <c r="P403" s="95"/>
      <c r="Q403" s="95"/>
      <c r="R403" s="95"/>
      <c r="S403" s="95"/>
      <c r="T403" s="95"/>
      <c r="U403" s="95"/>
      <c r="V403" s="97"/>
      <c r="W403" s="98"/>
      <c r="X403" s="98"/>
      <c r="Y403" s="98"/>
      <c r="Z403" s="98"/>
      <c r="AA403" s="99"/>
    </row>
    <row r="404" spans="1:27" ht="12.75">
      <c r="A404" s="97"/>
      <c r="B404" s="97"/>
      <c r="C404" s="97"/>
      <c r="D404" s="97"/>
      <c r="E404" s="97"/>
      <c r="F404" s="97"/>
      <c r="G404" s="97"/>
      <c r="H404" s="94" t="s">
        <v>348</v>
      </c>
      <c r="I404" s="95"/>
      <c r="J404" s="95"/>
      <c r="K404" s="95"/>
      <c r="L404" s="95"/>
      <c r="M404" s="95"/>
      <c r="N404" s="95"/>
      <c r="O404" s="95"/>
      <c r="P404" s="95"/>
      <c r="Q404" s="95"/>
      <c r="R404" s="95"/>
      <c r="S404" s="95"/>
      <c r="T404" s="95"/>
      <c r="U404" s="95"/>
      <c r="V404" s="97"/>
      <c r="W404" s="98"/>
      <c r="X404" s="98"/>
      <c r="Y404" s="98"/>
      <c r="Z404" s="98"/>
      <c r="AA404" s="99"/>
    </row>
    <row r="405" spans="1:27" ht="12.75">
      <c r="A405" s="97"/>
      <c r="B405" s="97"/>
      <c r="C405" s="97"/>
      <c r="D405" s="97"/>
      <c r="E405" s="97"/>
      <c r="F405" s="97"/>
      <c r="G405" s="94" t="s">
        <v>316</v>
      </c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  <c r="S405" s="95"/>
      <c r="T405" s="95"/>
      <c r="U405" s="95"/>
      <c r="V405" s="97"/>
      <c r="W405" s="98"/>
      <c r="X405" s="98"/>
      <c r="Y405" s="98"/>
      <c r="Z405" s="98"/>
      <c r="AA405" s="99"/>
    </row>
    <row r="406" spans="1:27" ht="12.75">
      <c r="A406" s="97"/>
      <c r="B406" s="97"/>
      <c r="C406" s="97"/>
      <c r="D406" s="97"/>
      <c r="E406" s="97"/>
      <c r="F406" s="94" t="s">
        <v>284</v>
      </c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  <c r="S406" s="95"/>
      <c r="T406" s="95"/>
      <c r="U406" s="95"/>
      <c r="V406" s="97"/>
      <c r="W406" s="98"/>
      <c r="X406" s="98"/>
      <c r="Y406" s="98"/>
      <c r="Z406" s="98"/>
      <c r="AA406" s="99"/>
    </row>
    <row r="407" spans="1:27" ht="12.75">
      <c r="A407" s="97"/>
      <c r="B407" s="97"/>
      <c r="C407" s="97"/>
      <c r="D407" s="97"/>
      <c r="E407" s="106" t="s">
        <v>242</v>
      </c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  <c r="S407" s="95"/>
      <c r="T407" s="95"/>
      <c r="U407" s="95"/>
      <c r="V407" s="97"/>
      <c r="W407" s="98"/>
      <c r="X407" s="98"/>
      <c r="Y407" s="98"/>
      <c r="Z407" s="98"/>
      <c r="AA407" s="99"/>
    </row>
    <row r="408" spans="1:27" ht="12.75">
      <c r="A408" s="97"/>
      <c r="B408" s="97"/>
      <c r="C408" s="97"/>
      <c r="D408" s="94" t="s">
        <v>204</v>
      </c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  <c r="S408" s="95"/>
      <c r="T408" s="95"/>
      <c r="U408" s="95"/>
      <c r="V408" s="97"/>
      <c r="W408" s="98"/>
      <c r="X408" s="98"/>
      <c r="Y408" s="98"/>
      <c r="Z408" s="98"/>
      <c r="AA408" s="99"/>
    </row>
    <row r="409" spans="1:27" ht="12.75">
      <c r="A409" s="97"/>
      <c r="B409" s="97"/>
      <c r="C409" s="94" t="s">
        <v>184</v>
      </c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  <c r="S409" s="95"/>
      <c r="T409" s="95"/>
      <c r="U409" s="95"/>
      <c r="V409" s="97"/>
      <c r="W409" s="98"/>
      <c r="X409" s="98"/>
      <c r="Y409" s="98"/>
      <c r="Z409" s="98"/>
      <c r="AA409" s="99"/>
    </row>
    <row r="410" spans="1:27" ht="12.75">
      <c r="A410" s="97"/>
      <c r="B410" s="94" t="s">
        <v>189</v>
      </c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  <c r="S410" s="95"/>
      <c r="T410" s="95"/>
      <c r="U410" s="95"/>
      <c r="V410" s="97"/>
      <c r="W410" s="98"/>
      <c r="X410" s="98"/>
      <c r="Y410" s="98"/>
      <c r="Z410" s="98"/>
      <c r="AA410" s="99"/>
    </row>
    <row r="411" spans="1:27" ht="12.75">
      <c r="A411" s="97"/>
      <c r="B411" s="94">
        <v>60</v>
      </c>
      <c r="C411" s="94" t="s">
        <v>138</v>
      </c>
      <c r="D411" s="94" t="s">
        <v>138</v>
      </c>
      <c r="E411" s="106">
        <v>81662.4</v>
      </c>
      <c r="F411" s="94" t="s">
        <v>138</v>
      </c>
      <c r="G411" s="94" t="s">
        <v>138</v>
      </c>
      <c r="H411" s="94" t="s">
        <v>138</v>
      </c>
      <c r="I411" s="94" t="s">
        <v>138</v>
      </c>
      <c r="J411" s="94" t="s">
        <v>138</v>
      </c>
      <c r="K411" s="94" t="s">
        <v>138</v>
      </c>
      <c r="L411" s="94" t="s">
        <v>138</v>
      </c>
      <c r="M411" s="94" t="s">
        <v>138</v>
      </c>
      <c r="N411" s="94" t="s">
        <v>138</v>
      </c>
      <c r="O411" s="94" t="s">
        <v>138</v>
      </c>
      <c r="P411" s="94" t="s">
        <v>138</v>
      </c>
      <c r="Q411" s="94" t="s">
        <v>138</v>
      </c>
      <c r="R411" s="94" t="s">
        <v>138</v>
      </c>
      <c r="S411" s="94" t="s">
        <v>138</v>
      </c>
      <c r="T411" s="94" t="s">
        <v>138</v>
      </c>
      <c r="U411" s="94" t="s">
        <v>138</v>
      </c>
      <c r="V411" s="97"/>
      <c r="W411" s="98"/>
      <c r="X411" s="98"/>
      <c r="Y411" s="98"/>
      <c r="Z411" s="98"/>
      <c r="AA411" s="99"/>
    </row>
    <row r="412" spans="1:27" ht="12.75">
      <c r="A412" s="97"/>
      <c r="B412" s="97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4" t="s">
        <v>187</v>
      </c>
      <c r="U412" s="95"/>
      <c r="V412" s="97"/>
      <c r="W412" s="98"/>
      <c r="X412" s="98"/>
      <c r="Y412" s="98"/>
      <c r="Z412" s="98"/>
      <c r="AA412" s="99"/>
    </row>
    <row r="413" spans="1:27" ht="12.75">
      <c r="A413" s="97"/>
      <c r="B413" s="97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4" t="s">
        <v>187</v>
      </c>
      <c r="T413" s="95"/>
      <c r="U413" s="95"/>
      <c r="V413" s="97"/>
      <c r="W413" s="98"/>
      <c r="X413" s="98"/>
      <c r="Y413" s="98"/>
      <c r="Z413" s="98"/>
      <c r="AA413" s="99"/>
    </row>
    <row r="414" spans="1:27" ht="12.75">
      <c r="A414" s="97"/>
      <c r="B414" s="97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4" t="s">
        <v>187</v>
      </c>
      <c r="S414" s="95"/>
      <c r="T414" s="95"/>
      <c r="U414" s="95"/>
      <c r="V414" s="97"/>
      <c r="W414" s="98"/>
      <c r="X414" s="98"/>
      <c r="Y414" s="98"/>
      <c r="Z414" s="98"/>
      <c r="AA414" s="99"/>
    </row>
    <row r="415" spans="1:27" ht="12.75">
      <c r="A415" s="97"/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4" t="s">
        <v>187</v>
      </c>
      <c r="R415" s="95"/>
      <c r="S415" s="95"/>
      <c r="T415" s="95"/>
      <c r="U415" s="95"/>
      <c r="V415" s="97"/>
      <c r="W415" s="98"/>
      <c r="X415" s="98"/>
      <c r="Y415" s="98"/>
      <c r="Z415" s="98"/>
      <c r="AA415" s="99"/>
    </row>
    <row r="416" spans="1:27" ht="12.75">
      <c r="A416" s="97"/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4" t="s">
        <v>187</v>
      </c>
      <c r="Q416" s="95"/>
      <c r="R416" s="95"/>
      <c r="S416" s="95"/>
      <c r="T416" s="95"/>
      <c r="U416" s="95"/>
      <c r="V416" s="97"/>
      <c r="W416" s="98"/>
      <c r="X416" s="98"/>
      <c r="Y416" s="98"/>
      <c r="Z416" s="98"/>
      <c r="AA416" s="99"/>
    </row>
    <row r="417" spans="1:27" ht="12.75">
      <c r="A417" s="97"/>
      <c r="B417" s="97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4" t="s">
        <v>187</v>
      </c>
      <c r="P417" s="95"/>
      <c r="Q417" s="95"/>
      <c r="R417" s="95"/>
      <c r="S417" s="95"/>
      <c r="T417" s="95"/>
      <c r="U417" s="95"/>
      <c r="V417" s="97"/>
      <c r="W417" s="98"/>
      <c r="X417" s="98"/>
      <c r="Y417" s="98"/>
      <c r="Z417" s="98"/>
      <c r="AA417" s="99"/>
    </row>
    <row r="418" spans="1:27" ht="12.75">
      <c r="A418" s="97"/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4" t="s">
        <v>187</v>
      </c>
      <c r="O418" s="95"/>
      <c r="P418" s="95"/>
      <c r="Q418" s="95"/>
      <c r="R418" s="95"/>
      <c r="S418" s="95"/>
      <c r="T418" s="95"/>
      <c r="U418" s="95"/>
      <c r="V418" s="97"/>
      <c r="W418" s="98"/>
      <c r="X418" s="98"/>
      <c r="Y418" s="98"/>
      <c r="Z418" s="98"/>
      <c r="AA418" s="99"/>
    </row>
    <row r="419" spans="1:27" ht="12.75">
      <c r="A419" s="97"/>
      <c r="B419" s="97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4" t="s">
        <v>187</v>
      </c>
      <c r="N419" s="95"/>
      <c r="O419" s="95"/>
      <c r="P419" s="95"/>
      <c r="Q419" s="95"/>
      <c r="R419" s="95"/>
      <c r="S419" s="95"/>
      <c r="T419" s="95"/>
      <c r="U419" s="95"/>
      <c r="V419" s="97"/>
      <c r="W419" s="98"/>
      <c r="X419" s="98"/>
      <c r="Y419" s="98"/>
      <c r="Z419" s="98"/>
      <c r="AA419" s="99"/>
    </row>
    <row r="420" spans="1:27" ht="12.75">
      <c r="A420" s="97"/>
      <c r="B420" s="97"/>
      <c r="C420" s="97"/>
      <c r="D420" s="97"/>
      <c r="E420" s="97"/>
      <c r="F420" s="97"/>
      <c r="G420" s="97"/>
      <c r="H420" s="97"/>
      <c r="I420" s="97"/>
      <c r="J420" s="97"/>
      <c r="K420" s="97"/>
      <c r="L420" s="94" t="s">
        <v>187</v>
      </c>
      <c r="M420" s="95"/>
      <c r="N420" s="95"/>
      <c r="O420" s="95"/>
      <c r="P420" s="95"/>
      <c r="Q420" s="95"/>
      <c r="R420" s="95"/>
      <c r="S420" s="95"/>
      <c r="T420" s="95"/>
      <c r="U420" s="95"/>
      <c r="V420" s="97"/>
      <c r="W420" s="98"/>
      <c r="X420" s="98"/>
      <c r="Y420" s="98"/>
      <c r="Z420" s="98"/>
      <c r="AA420" s="99"/>
    </row>
    <row r="421" spans="1:27" ht="12.75">
      <c r="A421" s="97"/>
      <c r="B421" s="97"/>
      <c r="C421" s="97"/>
      <c r="D421" s="97"/>
      <c r="E421" s="97"/>
      <c r="F421" s="97"/>
      <c r="G421" s="97"/>
      <c r="H421" s="97"/>
      <c r="I421" s="97"/>
      <c r="J421" s="97"/>
      <c r="K421" s="94" t="s">
        <v>187</v>
      </c>
      <c r="L421" s="95"/>
      <c r="M421" s="95"/>
      <c r="N421" s="95"/>
      <c r="O421" s="95"/>
      <c r="P421" s="95"/>
      <c r="Q421" s="95"/>
      <c r="R421" s="95"/>
      <c r="S421" s="95"/>
      <c r="T421" s="95"/>
      <c r="U421" s="95"/>
      <c r="V421" s="97"/>
      <c r="W421" s="98"/>
      <c r="X421" s="98"/>
      <c r="Y421" s="98"/>
      <c r="Z421" s="98"/>
      <c r="AA421" s="99"/>
    </row>
    <row r="422" spans="1:27" ht="12.75">
      <c r="A422" s="97"/>
      <c r="B422" s="97"/>
      <c r="C422" s="97"/>
      <c r="D422" s="97"/>
      <c r="E422" s="97"/>
      <c r="F422" s="97"/>
      <c r="G422" s="97"/>
      <c r="H422" s="97"/>
      <c r="I422" s="97"/>
      <c r="J422" s="94" t="s">
        <v>187</v>
      </c>
      <c r="K422" s="95"/>
      <c r="L422" s="95"/>
      <c r="M422" s="95"/>
      <c r="N422" s="95"/>
      <c r="O422" s="95"/>
      <c r="P422" s="95"/>
      <c r="Q422" s="95"/>
      <c r="R422" s="95"/>
      <c r="S422" s="95"/>
      <c r="T422" s="95"/>
      <c r="U422" s="95"/>
      <c r="V422" s="97"/>
      <c r="W422" s="98"/>
      <c r="X422" s="98"/>
      <c r="Y422" s="98"/>
      <c r="Z422" s="98"/>
      <c r="AA422" s="99"/>
    </row>
    <row r="423" spans="1:27" ht="12.75">
      <c r="A423" s="97"/>
      <c r="B423" s="97"/>
      <c r="C423" s="97"/>
      <c r="D423" s="97"/>
      <c r="E423" s="97"/>
      <c r="F423" s="97"/>
      <c r="G423" s="97"/>
      <c r="H423" s="97"/>
      <c r="I423" s="94" t="s">
        <v>187</v>
      </c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  <c r="V423" s="97"/>
      <c r="W423" s="98"/>
      <c r="X423" s="98"/>
      <c r="Y423" s="98"/>
      <c r="Z423" s="98"/>
      <c r="AA423" s="99"/>
    </row>
    <row r="424" spans="1:27" ht="12.75">
      <c r="A424" s="97"/>
      <c r="B424" s="97"/>
      <c r="C424" s="97"/>
      <c r="D424" s="97"/>
      <c r="E424" s="97"/>
      <c r="F424" s="97"/>
      <c r="G424" s="97"/>
      <c r="H424" s="94" t="s">
        <v>187</v>
      </c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  <c r="T424" s="95"/>
      <c r="U424" s="95"/>
      <c r="V424" s="97"/>
      <c r="W424" s="98"/>
      <c r="X424" s="98"/>
      <c r="Y424" s="98"/>
      <c r="Z424" s="98"/>
      <c r="AA424" s="99"/>
    </row>
    <row r="425" spans="1:27" ht="12.75">
      <c r="A425" s="97"/>
      <c r="B425" s="97"/>
      <c r="C425" s="97"/>
      <c r="D425" s="97"/>
      <c r="E425" s="97"/>
      <c r="F425" s="97"/>
      <c r="G425" s="94" t="s">
        <v>187</v>
      </c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T425" s="95"/>
      <c r="U425" s="95"/>
      <c r="V425" s="97"/>
      <c r="W425" s="98"/>
      <c r="X425" s="98"/>
      <c r="Y425" s="98"/>
      <c r="Z425" s="98"/>
      <c r="AA425" s="99"/>
    </row>
    <row r="426" spans="1:27" ht="12.75">
      <c r="A426" s="97"/>
      <c r="B426" s="97"/>
      <c r="C426" s="97"/>
      <c r="D426" s="97"/>
      <c r="E426" s="97"/>
      <c r="F426" s="94" t="s">
        <v>187</v>
      </c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T426" s="95"/>
      <c r="U426" s="95"/>
      <c r="V426" s="97"/>
      <c r="W426" s="98"/>
      <c r="X426" s="98"/>
      <c r="Y426" s="98"/>
      <c r="Z426" s="98"/>
      <c r="AA426" s="99"/>
    </row>
    <row r="427" spans="1:27" ht="12.75">
      <c r="A427" s="97"/>
      <c r="B427" s="97"/>
      <c r="C427" s="97"/>
      <c r="D427" s="97"/>
      <c r="E427" s="106" t="s">
        <v>243</v>
      </c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  <c r="U427" s="95"/>
      <c r="V427" s="97"/>
      <c r="W427" s="98"/>
      <c r="X427" s="98"/>
      <c r="Y427" s="98"/>
      <c r="Z427" s="98"/>
      <c r="AA427" s="99"/>
    </row>
    <row r="428" spans="1:27" ht="12.75">
      <c r="A428" s="97"/>
      <c r="B428" s="97"/>
      <c r="C428" s="97"/>
      <c r="D428" s="94" t="s">
        <v>187</v>
      </c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  <c r="V428" s="97"/>
      <c r="W428" s="98"/>
      <c r="X428" s="98"/>
      <c r="Y428" s="98"/>
      <c r="Z428" s="98"/>
      <c r="AA428" s="99"/>
    </row>
    <row r="429" spans="1:27" ht="12.75">
      <c r="A429" s="97"/>
      <c r="B429" s="97"/>
      <c r="C429" s="94" t="s">
        <v>187</v>
      </c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T429" s="95"/>
      <c r="U429" s="95"/>
      <c r="V429" s="97"/>
      <c r="W429" s="98"/>
      <c r="X429" s="98"/>
      <c r="Y429" s="98"/>
      <c r="Z429" s="98"/>
      <c r="AA429" s="99"/>
    </row>
    <row r="430" spans="1:27" ht="12.75">
      <c r="A430" s="97"/>
      <c r="B430" s="94" t="s">
        <v>190</v>
      </c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T430" s="95"/>
      <c r="U430" s="95"/>
      <c r="V430" s="97"/>
      <c r="W430" s="98"/>
      <c r="X430" s="98"/>
      <c r="Y430" s="98"/>
      <c r="Z430" s="98"/>
      <c r="AA430" s="99"/>
    </row>
    <row r="431" spans="1:27" ht="12.75">
      <c r="A431" s="94" t="s">
        <v>145</v>
      </c>
      <c r="B431" s="95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  <c r="V431" s="97"/>
      <c r="W431" s="98"/>
      <c r="X431" s="98"/>
      <c r="Y431" s="98"/>
      <c r="Z431" s="98"/>
      <c r="AA431" s="99"/>
    </row>
    <row r="432" spans="1:27" ht="12.75">
      <c r="A432" s="94" t="s">
        <v>116</v>
      </c>
      <c r="B432" s="94">
        <v>58</v>
      </c>
      <c r="C432" s="94">
        <v>10891779.74</v>
      </c>
      <c r="D432" s="94">
        <v>1479819.95</v>
      </c>
      <c r="E432" s="106">
        <v>4354190.63</v>
      </c>
      <c r="F432" s="94">
        <v>1232160.59</v>
      </c>
      <c r="G432" s="94">
        <v>1733745.95</v>
      </c>
      <c r="H432" s="94">
        <v>398334</v>
      </c>
      <c r="I432" s="94" t="s">
        <v>138</v>
      </c>
      <c r="J432" s="94">
        <v>188347.86</v>
      </c>
      <c r="K432" s="94" t="s">
        <v>138</v>
      </c>
      <c r="L432" s="94" t="s">
        <v>138</v>
      </c>
      <c r="M432" s="94">
        <v>17600</v>
      </c>
      <c r="N432" s="94">
        <v>0</v>
      </c>
      <c r="O432" s="94">
        <v>1003923</v>
      </c>
      <c r="P432" s="94" t="s">
        <v>138</v>
      </c>
      <c r="Q432" s="94">
        <v>1976463</v>
      </c>
      <c r="R432" s="94">
        <v>431628.74</v>
      </c>
      <c r="S432" s="94">
        <v>0</v>
      </c>
      <c r="T432" s="94" t="s">
        <v>138</v>
      </c>
      <c r="U432" s="94" t="s">
        <v>138</v>
      </c>
      <c r="V432" s="97"/>
      <c r="W432" s="98"/>
      <c r="X432" s="98"/>
      <c r="Y432" s="98"/>
      <c r="Z432" s="98"/>
      <c r="AA432" s="99"/>
    </row>
    <row r="433" spans="1:27" ht="12.75">
      <c r="A433" s="97"/>
      <c r="B433" s="97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4" t="s">
        <v>187</v>
      </c>
      <c r="U433" s="95"/>
      <c r="V433" s="97"/>
      <c r="W433" s="98"/>
      <c r="X433" s="98"/>
      <c r="Y433" s="98"/>
      <c r="Z433" s="98"/>
      <c r="AA433" s="99"/>
    </row>
    <row r="434" spans="1:27" ht="12.75">
      <c r="A434" s="97"/>
      <c r="B434" s="97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4" t="s">
        <v>453</v>
      </c>
      <c r="T434" s="95"/>
      <c r="U434" s="95"/>
      <c r="V434" s="97"/>
      <c r="W434" s="98"/>
      <c r="X434" s="98"/>
      <c r="Y434" s="98"/>
      <c r="Z434" s="98"/>
      <c r="AA434" s="99"/>
    </row>
    <row r="435" spans="1:27" ht="12.75">
      <c r="A435" s="97"/>
      <c r="B435" s="97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4" t="s">
        <v>536</v>
      </c>
      <c r="S435" s="95"/>
      <c r="T435" s="95"/>
      <c r="U435" s="95"/>
      <c r="V435" s="97"/>
      <c r="W435" s="98"/>
      <c r="X435" s="98"/>
      <c r="Y435" s="98"/>
      <c r="Z435" s="98"/>
      <c r="AA435" s="99"/>
    </row>
    <row r="436" spans="1:27" ht="12.75">
      <c r="A436" s="97"/>
      <c r="B436" s="97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4" t="s">
        <v>504</v>
      </c>
      <c r="R436" s="95"/>
      <c r="S436" s="95"/>
      <c r="T436" s="95"/>
      <c r="U436" s="95"/>
      <c r="V436" s="97"/>
      <c r="W436" s="98"/>
      <c r="X436" s="98"/>
      <c r="Y436" s="98"/>
      <c r="Z436" s="98"/>
      <c r="AA436" s="99"/>
    </row>
    <row r="437" spans="1:27" ht="12.75">
      <c r="A437" s="97"/>
      <c r="B437" s="97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4" t="s">
        <v>187</v>
      </c>
      <c r="Q437" s="95"/>
      <c r="R437" s="95"/>
      <c r="S437" s="95"/>
      <c r="T437" s="95"/>
      <c r="U437" s="95"/>
      <c r="V437" s="97"/>
      <c r="W437" s="98"/>
      <c r="X437" s="98"/>
      <c r="Y437" s="98"/>
      <c r="Z437" s="98"/>
      <c r="AA437" s="99"/>
    </row>
    <row r="438" spans="1:27" ht="12.75">
      <c r="A438" s="97"/>
      <c r="B438" s="97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4" t="s">
        <v>469</v>
      </c>
      <c r="P438" s="95"/>
      <c r="Q438" s="95"/>
      <c r="R438" s="95"/>
      <c r="S438" s="95"/>
      <c r="T438" s="95"/>
      <c r="U438" s="95"/>
      <c r="V438" s="97"/>
      <c r="W438" s="98"/>
      <c r="X438" s="98"/>
      <c r="Y438" s="98"/>
      <c r="Z438" s="98"/>
      <c r="AA438" s="99"/>
    </row>
    <row r="439" spans="1:27" ht="12.75">
      <c r="A439" s="97"/>
      <c r="B439" s="97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4" t="s">
        <v>453</v>
      </c>
      <c r="O439" s="95"/>
      <c r="P439" s="95"/>
      <c r="Q439" s="95"/>
      <c r="R439" s="95"/>
      <c r="S439" s="95"/>
      <c r="T439" s="95"/>
      <c r="U439" s="95"/>
      <c r="V439" s="97"/>
      <c r="W439" s="98"/>
      <c r="X439" s="98"/>
      <c r="Y439" s="98"/>
      <c r="Z439" s="98"/>
      <c r="AA439" s="99"/>
    </row>
    <row r="440" spans="1:27" ht="12.75">
      <c r="A440" s="97"/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4" t="s">
        <v>431</v>
      </c>
      <c r="N440" s="95"/>
      <c r="O440" s="95"/>
      <c r="P440" s="95"/>
      <c r="Q440" s="95"/>
      <c r="R440" s="95"/>
      <c r="S440" s="95"/>
      <c r="T440" s="95"/>
      <c r="U440" s="95"/>
      <c r="V440" s="97"/>
      <c r="W440" s="98"/>
      <c r="X440" s="98"/>
      <c r="Y440" s="98"/>
      <c r="Z440" s="98"/>
      <c r="AA440" s="99"/>
    </row>
    <row r="441" spans="1:27" ht="12.75">
      <c r="A441" s="97"/>
      <c r="B441" s="97"/>
      <c r="C441" s="97"/>
      <c r="D441" s="97"/>
      <c r="E441" s="97"/>
      <c r="F441" s="97"/>
      <c r="G441" s="97"/>
      <c r="H441" s="97"/>
      <c r="I441" s="97"/>
      <c r="J441" s="97"/>
      <c r="K441" s="97"/>
      <c r="L441" s="94" t="s">
        <v>187</v>
      </c>
      <c r="M441" s="95"/>
      <c r="N441" s="95"/>
      <c r="O441" s="95"/>
      <c r="P441" s="95"/>
      <c r="Q441" s="95"/>
      <c r="R441" s="95"/>
      <c r="S441" s="95"/>
      <c r="T441" s="95"/>
      <c r="U441" s="95"/>
      <c r="V441" s="97"/>
      <c r="W441" s="98"/>
      <c r="X441" s="98"/>
      <c r="Y441" s="98"/>
      <c r="Z441" s="98"/>
      <c r="AA441" s="99"/>
    </row>
    <row r="442" spans="1:27" ht="12.75">
      <c r="A442" s="97"/>
      <c r="B442" s="97"/>
      <c r="C442" s="97"/>
      <c r="D442" s="97"/>
      <c r="E442" s="97"/>
      <c r="F442" s="97"/>
      <c r="G442" s="97"/>
      <c r="H442" s="97"/>
      <c r="I442" s="97"/>
      <c r="J442" s="97"/>
      <c r="K442" s="94" t="s">
        <v>187</v>
      </c>
      <c r="L442" s="95"/>
      <c r="M442" s="95"/>
      <c r="N442" s="95"/>
      <c r="O442" s="95"/>
      <c r="P442" s="95"/>
      <c r="Q442" s="95"/>
      <c r="R442" s="95"/>
      <c r="S442" s="95"/>
      <c r="T442" s="95"/>
      <c r="U442" s="95"/>
      <c r="V442" s="97"/>
      <c r="W442" s="98"/>
      <c r="X442" s="98"/>
      <c r="Y442" s="98"/>
      <c r="Z442" s="98"/>
      <c r="AA442" s="99"/>
    </row>
    <row r="443" spans="1:27" ht="12.75">
      <c r="A443" s="97"/>
      <c r="B443" s="97"/>
      <c r="C443" s="97"/>
      <c r="D443" s="97"/>
      <c r="E443" s="97"/>
      <c r="F443" s="97"/>
      <c r="G443" s="97"/>
      <c r="H443" s="97"/>
      <c r="I443" s="97"/>
      <c r="J443" s="94" t="s">
        <v>381</v>
      </c>
      <c r="K443" s="95"/>
      <c r="L443" s="95"/>
      <c r="M443" s="95"/>
      <c r="N443" s="95"/>
      <c r="O443" s="95"/>
      <c r="P443" s="95"/>
      <c r="Q443" s="95"/>
      <c r="R443" s="95"/>
      <c r="S443" s="95"/>
      <c r="T443" s="95"/>
      <c r="U443" s="95"/>
      <c r="V443" s="97"/>
      <c r="W443" s="98"/>
      <c r="X443" s="98"/>
      <c r="Y443" s="98"/>
      <c r="Z443" s="98"/>
      <c r="AA443" s="99"/>
    </row>
    <row r="444" spans="1:27" ht="12.75">
      <c r="A444" s="97"/>
      <c r="B444" s="97"/>
      <c r="C444" s="97"/>
      <c r="D444" s="97"/>
      <c r="E444" s="97"/>
      <c r="F444" s="97"/>
      <c r="G444" s="97"/>
      <c r="H444" s="97"/>
      <c r="I444" s="94" t="s">
        <v>187</v>
      </c>
      <c r="J444" s="95"/>
      <c r="K444" s="95"/>
      <c r="L444" s="95"/>
      <c r="M444" s="95"/>
      <c r="N444" s="95"/>
      <c r="O444" s="95"/>
      <c r="P444" s="95"/>
      <c r="Q444" s="95"/>
      <c r="R444" s="95"/>
      <c r="S444" s="95"/>
      <c r="T444" s="95"/>
      <c r="U444" s="95"/>
      <c r="V444" s="97"/>
      <c r="W444" s="98"/>
      <c r="X444" s="98"/>
      <c r="Y444" s="98"/>
      <c r="Z444" s="98"/>
      <c r="AA444" s="99"/>
    </row>
    <row r="445" spans="1:27" ht="12.75">
      <c r="A445" s="97"/>
      <c r="B445" s="97"/>
      <c r="C445" s="97"/>
      <c r="D445" s="97"/>
      <c r="E445" s="97"/>
      <c r="F445" s="97"/>
      <c r="G445" s="97"/>
      <c r="H445" s="94" t="s">
        <v>349</v>
      </c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  <c r="V445" s="97"/>
      <c r="W445" s="98"/>
      <c r="X445" s="98"/>
      <c r="Y445" s="98"/>
      <c r="Z445" s="98"/>
      <c r="AA445" s="99"/>
    </row>
    <row r="446" spans="1:27" ht="12.75">
      <c r="A446" s="97"/>
      <c r="B446" s="97"/>
      <c r="C446" s="97"/>
      <c r="D446" s="97"/>
      <c r="E446" s="97"/>
      <c r="F446" s="97"/>
      <c r="G446" s="94" t="s">
        <v>317</v>
      </c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  <c r="V446" s="97"/>
      <c r="W446" s="98"/>
      <c r="X446" s="98"/>
      <c r="Y446" s="98"/>
      <c r="Z446" s="98"/>
      <c r="AA446" s="99"/>
    </row>
    <row r="447" spans="1:27" ht="12.75">
      <c r="A447" s="97"/>
      <c r="B447" s="97"/>
      <c r="C447" s="97"/>
      <c r="D447" s="97"/>
      <c r="E447" s="97"/>
      <c r="F447" s="94" t="s">
        <v>285</v>
      </c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  <c r="V447" s="97"/>
      <c r="W447" s="98"/>
      <c r="X447" s="98"/>
      <c r="Y447" s="98"/>
      <c r="Z447" s="98"/>
      <c r="AA447" s="99"/>
    </row>
    <row r="448" spans="1:27" ht="12.75">
      <c r="A448" s="97"/>
      <c r="B448" s="97"/>
      <c r="C448" s="97"/>
      <c r="D448" s="97"/>
      <c r="E448" s="106" t="s">
        <v>244</v>
      </c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  <c r="T448" s="95"/>
      <c r="U448" s="95"/>
      <c r="V448" s="97"/>
      <c r="W448" s="98"/>
      <c r="X448" s="98"/>
      <c r="Y448" s="98"/>
      <c r="Z448" s="98"/>
      <c r="AA448" s="99"/>
    </row>
    <row r="449" spans="1:27" ht="12.75">
      <c r="A449" s="97"/>
      <c r="B449" s="97"/>
      <c r="C449" s="97"/>
      <c r="D449" s="94" t="s">
        <v>205</v>
      </c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  <c r="T449" s="95"/>
      <c r="U449" s="95"/>
      <c r="V449" s="97"/>
      <c r="W449" s="98"/>
      <c r="X449" s="98"/>
      <c r="Y449" s="98"/>
      <c r="Z449" s="98"/>
      <c r="AA449" s="99"/>
    </row>
    <row r="450" spans="1:27" ht="12.75">
      <c r="A450" s="97"/>
      <c r="B450" s="97"/>
      <c r="C450" s="94" t="s">
        <v>173</v>
      </c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  <c r="T450" s="95"/>
      <c r="U450" s="95"/>
      <c r="V450" s="97"/>
      <c r="W450" s="98"/>
      <c r="X450" s="98"/>
      <c r="Y450" s="98"/>
      <c r="Z450" s="98"/>
      <c r="AA450" s="99"/>
    </row>
    <row r="451" spans="1:27" ht="12.75">
      <c r="A451" s="97"/>
      <c r="B451" s="94" t="s">
        <v>188</v>
      </c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  <c r="T451" s="95"/>
      <c r="U451" s="95"/>
      <c r="V451" s="97"/>
      <c r="W451" s="98"/>
      <c r="X451" s="98"/>
      <c r="Y451" s="98"/>
      <c r="Z451" s="98"/>
      <c r="AA451" s="99"/>
    </row>
    <row r="452" spans="1:27" ht="12.75">
      <c r="A452" s="97"/>
      <c r="B452" s="94">
        <v>59</v>
      </c>
      <c r="C452" s="94">
        <v>12801112.08</v>
      </c>
      <c r="D452" s="94">
        <v>4848717.1</v>
      </c>
      <c r="E452" s="106">
        <v>6847342.06</v>
      </c>
      <c r="F452" s="94">
        <v>664425.75</v>
      </c>
      <c r="G452" s="94">
        <v>1923884.95</v>
      </c>
      <c r="H452" s="94">
        <v>288087</v>
      </c>
      <c r="I452" s="94" t="s">
        <v>107</v>
      </c>
      <c r="J452" s="94">
        <v>588545.31</v>
      </c>
      <c r="K452" s="94">
        <v>3000000</v>
      </c>
      <c r="L452" s="94">
        <v>30107.4</v>
      </c>
      <c r="M452" s="94">
        <v>21042</v>
      </c>
      <c r="N452" s="94" t="s">
        <v>107</v>
      </c>
      <c r="O452" s="94">
        <v>1046787</v>
      </c>
      <c r="P452" s="94">
        <v>1500000</v>
      </c>
      <c r="Q452" s="94">
        <v>2977013.17</v>
      </c>
      <c r="R452" s="94">
        <v>377458.46</v>
      </c>
      <c r="S452" s="94" t="s">
        <v>107</v>
      </c>
      <c r="T452" s="94" t="s">
        <v>107</v>
      </c>
      <c r="U452" s="94">
        <v>100000</v>
      </c>
      <c r="V452" s="97"/>
      <c r="W452" s="98"/>
      <c r="X452" s="98"/>
      <c r="Y452" s="98"/>
      <c r="Z452" s="98"/>
      <c r="AA452" s="99"/>
    </row>
    <row r="453" spans="1:27" ht="12.75">
      <c r="A453" s="97"/>
      <c r="B453" s="97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4" t="s">
        <v>352</v>
      </c>
      <c r="U453" s="95"/>
      <c r="V453" s="97"/>
      <c r="W453" s="98"/>
      <c r="X453" s="98"/>
      <c r="Y453" s="98"/>
      <c r="Z453" s="98"/>
      <c r="AA453" s="99"/>
    </row>
    <row r="454" spans="1:27" ht="12.75">
      <c r="A454" s="97"/>
      <c r="B454" s="97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4" t="s">
        <v>352</v>
      </c>
      <c r="T454" s="95"/>
      <c r="U454" s="95"/>
      <c r="V454" s="97"/>
      <c r="W454" s="98"/>
      <c r="X454" s="98"/>
      <c r="Y454" s="98"/>
      <c r="Z454" s="98"/>
      <c r="AA454" s="99"/>
    </row>
    <row r="455" spans="1:27" ht="12.75">
      <c r="A455" s="97"/>
      <c r="B455" s="97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4" t="s">
        <v>537</v>
      </c>
      <c r="S455" s="95"/>
      <c r="T455" s="95"/>
      <c r="U455" s="95"/>
      <c r="V455" s="97"/>
      <c r="W455" s="98"/>
      <c r="X455" s="98"/>
      <c r="Y455" s="98"/>
      <c r="Z455" s="98"/>
      <c r="AA455" s="99"/>
    </row>
    <row r="456" spans="1:27" ht="12.75">
      <c r="A456" s="97"/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4" t="s">
        <v>505</v>
      </c>
      <c r="R456" s="95"/>
      <c r="S456" s="95"/>
      <c r="T456" s="95"/>
      <c r="U456" s="95"/>
      <c r="V456" s="97"/>
      <c r="W456" s="98"/>
      <c r="X456" s="98"/>
      <c r="Y456" s="98"/>
      <c r="Z456" s="98"/>
      <c r="AA456" s="99"/>
    </row>
    <row r="457" spans="1:27" ht="12.75">
      <c r="A457" s="97"/>
      <c r="B457" s="97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4" t="s">
        <v>487</v>
      </c>
      <c r="Q457" s="95"/>
      <c r="R457" s="95"/>
      <c r="S457" s="95"/>
      <c r="T457" s="95"/>
      <c r="U457" s="95"/>
      <c r="V457" s="97"/>
      <c r="W457" s="98"/>
      <c r="X457" s="98"/>
      <c r="Y457" s="98"/>
      <c r="Z457" s="98"/>
      <c r="AA457" s="99"/>
    </row>
    <row r="458" spans="1:27" ht="12.75">
      <c r="A458" s="97"/>
      <c r="B458" s="97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4" t="s">
        <v>470</v>
      </c>
      <c r="P458" s="95"/>
      <c r="Q458" s="95"/>
      <c r="R458" s="95"/>
      <c r="S458" s="95"/>
      <c r="T458" s="95"/>
      <c r="U458" s="95"/>
      <c r="V458" s="97"/>
      <c r="W458" s="98"/>
      <c r="X458" s="98"/>
      <c r="Y458" s="98"/>
      <c r="Z458" s="98"/>
      <c r="AA458" s="99"/>
    </row>
    <row r="459" spans="1:27" ht="12.75">
      <c r="A459" s="97"/>
      <c r="B459" s="97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4" t="s">
        <v>352</v>
      </c>
      <c r="O459" s="95"/>
      <c r="P459" s="95"/>
      <c r="Q459" s="95"/>
      <c r="R459" s="95"/>
      <c r="S459" s="95"/>
      <c r="T459" s="95"/>
      <c r="U459" s="95"/>
      <c r="V459" s="97"/>
      <c r="W459" s="98"/>
      <c r="X459" s="98"/>
      <c r="Y459" s="98"/>
      <c r="Z459" s="98"/>
      <c r="AA459" s="99"/>
    </row>
    <row r="460" spans="1:27" ht="12.75">
      <c r="A460" s="97"/>
      <c r="B460" s="97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4" t="s">
        <v>432</v>
      </c>
      <c r="N460" s="95"/>
      <c r="O460" s="95"/>
      <c r="P460" s="95"/>
      <c r="Q460" s="95"/>
      <c r="R460" s="95"/>
      <c r="S460" s="95"/>
      <c r="T460" s="95"/>
      <c r="U460" s="95"/>
      <c r="V460" s="97"/>
      <c r="W460" s="98"/>
      <c r="X460" s="98"/>
      <c r="Y460" s="98"/>
      <c r="Z460" s="98"/>
      <c r="AA460" s="99"/>
    </row>
    <row r="461" spans="1:27" ht="12.75">
      <c r="A461" s="97"/>
      <c r="B461" s="97"/>
      <c r="C461" s="97"/>
      <c r="D461" s="97"/>
      <c r="E461" s="97"/>
      <c r="F461" s="97"/>
      <c r="G461" s="97"/>
      <c r="H461" s="97"/>
      <c r="I461" s="97"/>
      <c r="J461" s="97"/>
      <c r="K461" s="97"/>
      <c r="L461" s="94" t="s">
        <v>410</v>
      </c>
      <c r="M461" s="95"/>
      <c r="N461" s="95"/>
      <c r="O461" s="95"/>
      <c r="P461" s="95"/>
      <c r="Q461" s="95"/>
      <c r="R461" s="95"/>
      <c r="S461" s="95"/>
      <c r="T461" s="95"/>
      <c r="U461" s="95"/>
      <c r="V461" s="97"/>
      <c r="W461" s="98"/>
      <c r="X461" s="98"/>
      <c r="Y461" s="98"/>
      <c r="Z461" s="98"/>
      <c r="AA461" s="99"/>
    </row>
    <row r="462" spans="1:27" ht="12.75">
      <c r="A462" s="97"/>
      <c r="B462" s="97"/>
      <c r="C462" s="97"/>
      <c r="D462" s="97"/>
      <c r="E462" s="97"/>
      <c r="F462" s="97"/>
      <c r="G462" s="97"/>
      <c r="H462" s="97"/>
      <c r="I462" s="97"/>
      <c r="J462" s="97"/>
      <c r="K462" s="94" t="s">
        <v>401</v>
      </c>
      <c r="L462" s="95"/>
      <c r="M462" s="95"/>
      <c r="N462" s="95"/>
      <c r="O462" s="95"/>
      <c r="P462" s="95"/>
      <c r="Q462" s="95"/>
      <c r="R462" s="95"/>
      <c r="S462" s="95"/>
      <c r="T462" s="95"/>
      <c r="U462" s="95"/>
      <c r="V462" s="97"/>
      <c r="W462" s="98"/>
      <c r="X462" s="98"/>
      <c r="Y462" s="98"/>
      <c r="Z462" s="98"/>
      <c r="AA462" s="99"/>
    </row>
    <row r="463" spans="1:27" ht="12.75">
      <c r="A463" s="97"/>
      <c r="B463" s="97"/>
      <c r="C463" s="97"/>
      <c r="D463" s="97"/>
      <c r="E463" s="97"/>
      <c r="F463" s="97"/>
      <c r="G463" s="97"/>
      <c r="H463" s="97"/>
      <c r="I463" s="97"/>
      <c r="J463" s="94" t="s">
        <v>382</v>
      </c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  <c r="V463" s="97"/>
      <c r="W463" s="98"/>
      <c r="X463" s="98"/>
      <c r="Y463" s="98"/>
      <c r="Z463" s="98"/>
      <c r="AA463" s="99"/>
    </row>
    <row r="464" spans="1:27" ht="12.75">
      <c r="A464" s="97"/>
      <c r="B464" s="97"/>
      <c r="C464" s="97"/>
      <c r="D464" s="97"/>
      <c r="E464" s="97"/>
      <c r="F464" s="97"/>
      <c r="G464" s="97"/>
      <c r="H464" s="97"/>
      <c r="I464" s="94" t="s">
        <v>352</v>
      </c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  <c r="V464" s="97"/>
      <c r="W464" s="98"/>
      <c r="X464" s="98"/>
      <c r="Y464" s="98"/>
      <c r="Z464" s="98"/>
      <c r="AA464" s="99"/>
    </row>
    <row r="465" spans="1:27" ht="12.75">
      <c r="A465" s="97"/>
      <c r="B465" s="97"/>
      <c r="C465" s="97"/>
      <c r="D465" s="97"/>
      <c r="E465" s="97"/>
      <c r="F465" s="97"/>
      <c r="G465" s="97"/>
      <c r="H465" s="94" t="s">
        <v>350</v>
      </c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  <c r="V465" s="97"/>
      <c r="W465" s="98"/>
      <c r="X465" s="98"/>
      <c r="Y465" s="98"/>
      <c r="Z465" s="98"/>
      <c r="AA465" s="99"/>
    </row>
    <row r="466" spans="1:27" ht="12.75">
      <c r="A466" s="97"/>
      <c r="B466" s="97"/>
      <c r="C466" s="97"/>
      <c r="D466" s="97"/>
      <c r="E466" s="97"/>
      <c r="F466" s="97"/>
      <c r="G466" s="94" t="s">
        <v>318</v>
      </c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  <c r="V466" s="97"/>
      <c r="W466" s="98"/>
      <c r="X466" s="98"/>
      <c r="Y466" s="98"/>
      <c r="Z466" s="98"/>
      <c r="AA466" s="99"/>
    </row>
    <row r="467" spans="1:27" ht="12.75">
      <c r="A467" s="97"/>
      <c r="B467" s="97"/>
      <c r="C467" s="97"/>
      <c r="D467" s="97"/>
      <c r="E467" s="97"/>
      <c r="F467" s="94" t="s">
        <v>286</v>
      </c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  <c r="V467" s="97"/>
      <c r="W467" s="98"/>
      <c r="X467" s="98"/>
      <c r="Y467" s="98"/>
      <c r="Z467" s="98"/>
      <c r="AA467" s="99"/>
    </row>
    <row r="468" spans="1:27" ht="12.75">
      <c r="A468" s="97"/>
      <c r="B468" s="97"/>
      <c r="C468" s="97"/>
      <c r="D468" s="97"/>
      <c r="E468" s="106" t="s">
        <v>245</v>
      </c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7"/>
      <c r="W468" s="98"/>
      <c r="X468" s="98"/>
      <c r="Y468" s="98"/>
      <c r="Z468" s="98"/>
      <c r="AA468" s="99"/>
    </row>
    <row r="469" spans="1:27" ht="12.75">
      <c r="A469" s="97"/>
      <c r="B469" s="97"/>
      <c r="C469" s="97"/>
      <c r="D469" s="94" t="s">
        <v>206</v>
      </c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  <c r="V469" s="97"/>
      <c r="W469" s="98"/>
      <c r="X469" s="98"/>
      <c r="Y469" s="98"/>
      <c r="Z469" s="98"/>
      <c r="AA469" s="99"/>
    </row>
    <row r="470" spans="1:27" ht="12.75">
      <c r="A470" s="97"/>
      <c r="B470" s="97"/>
      <c r="C470" s="94" t="s">
        <v>177</v>
      </c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  <c r="V470" s="97"/>
      <c r="W470" s="98"/>
      <c r="X470" s="98"/>
      <c r="Y470" s="98"/>
      <c r="Z470" s="98"/>
      <c r="AA470" s="99"/>
    </row>
    <row r="471" spans="1:27" ht="12.75">
      <c r="A471" s="97"/>
      <c r="B471" s="94" t="s">
        <v>189</v>
      </c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  <c r="V471" s="97"/>
      <c r="W471" s="98"/>
      <c r="X471" s="98"/>
      <c r="Y471" s="98"/>
      <c r="Z471" s="98"/>
      <c r="AA471" s="99"/>
    </row>
    <row r="472" spans="1:27" ht="12.75">
      <c r="A472" s="97"/>
      <c r="B472" s="94">
        <v>60</v>
      </c>
      <c r="C472" s="94" t="s">
        <v>138</v>
      </c>
      <c r="D472" s="94" t="s">
        <v>138</v>
      </c>
      <c r="E472" s="106">
        <v>36312.8</v>
      </c>
      <c r="F472" s="94" t="s">
        <v>138</v>
      </c>
      <c r="G472" s="94" t="s">
        <v>138</v>
      </c>
      <c r="H472" s="94" t="s">
        <v>138</v>
      </c>
      <c r="I472" s="94" t="s">
        <v>138</v>
      </c>
      <c r="J472" s="94" t="s">
        <v>138</v>
      </c>
      <c r="K472" s="94" t="s">
        <v>138</v>
      </c>
      <c r="L472" s="94" t="s">
        <v>138</v>
      </c>
      <c r="M472" s="94" t="s">
        <v>138</v>
      </c>
      <c r="N472" s="94" t="s">
        <v>138</v>
      </c>
      <c r="O472" s="94" t="s">
        <v>138</v>
      </c>
      <c r="P472" s="94" t="s">
        <v>138</v>
      </c>
      <c r="Q472" s="94" t="s">
        <v>138</v>
      </c>
      <c r="R472" s="94" t="s">
        <v>138</v>
      </c>
      <c r="S472" s="94" t="s">
        <v>138</v>
      </c>
      <c r="T472" s="94" t="s">
        <v>138</v>
      </c>
      <c r="U472" s="94" t="s">
        <v>138</v>
      </c>
      <c r="V472" s="97"/>
      <c r="W472" s="98"/>
      <c r="X472" s="98"/>
      <c r="Y472" s="98"/>
      <c r="Z472" s="98"/>
      <c r="AA472" s="99"/>
    </row>
    <row r="473" spans="1:27" ht="12.75">
      <c r="A473" s="97"/>
      <c r="B473" s="97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4" t="s">
        <v>187</v>
      </c>
      <c r="U473" s="95"/>
      <c r="V473" s="97"/>
      <c r="W473" s="98"/>
      <c r="X473" s="98"/>
      <c r="Y473" s="98"/>
      <c r="Z473" s="98"/>
      <c r="AA473" s="99"/>
    </row>
    <row r="474" spans="1:27" ht="12.75">
      <c r="A474" s="97"/>
      <c r="B474" s="97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4" t="s">
        <v>187</v>
      </c>
      <c r="T474" s="95"/>
      <c r="U474" s="95"/>
      <c r="V474" s="97"/>
      <c r="W474" s="98"/>
      <c r="X474" s="98"/>
      <c r="Y474" s="98"/>
      <c r="Z474" s="98"/>
      <c r="AA474" s="99"/>
    </row>
    <row r="475" spans="1:27" ht="12.75">
      <c r="A475" s="97"/>
      <c r="B475" s="97"/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4" t="s">
        <v>187</v>
      </c>
      <c r="S475" s="95"/>
      <c r="T475" s="95"/>
      <c r="U475" s="95"/>
      <c r="V475" s="97"/>
      <c r="W475" s="98"/>
      <c r="X475" s="98"/>
      <c r="Y475" s="98"/>
      <c r="Z475" s="98"/>
      <c r="AA475" s="99"/>
    </row>
    <row r="476" spans="1:27" ht="12.75">
      <c r="A476" s="97"/>
      <c r="B476" s="97"/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4" t="s">
        <v>187</v>
      </c>
      <c r="R476" s="95"/>
      <c r="S476" s="95"/>
      <c r="T476" s="95"/>
      <c r="U476" s="95"/>
      <c r="V476" s="97"/>
      <c r="W476" s="98"/>
      <c r="X476" s="98"/>
      <c r="Y476" s="98"/>
      <c r="Z476" s="98"/>
      <c r="AA476" s="99"/>
    </row>
    <row r="477" spans="1:27" ht="12.75">
      <c r="A477" s="97"/>
      <c r="B477" s="97"/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4" t="s">
        <v>187</v>
      </c>
      <c r="Q477" s="95"/>
      <c r="R477" s="95"/>
      <c r="S477" s="95"/>
      <c r="T477" s="95"/>
      <c r="U477" s="95"/>
      <c r="V477" s="97"/>
      <c r="W477" s="98"/>
      <c r="X477" s="98"/>
      <c r="Y477" s="98"/>
      <c r="Z477" s="98"/>
      <c r="AA477" s="99"/>
    </row>
    <row r="478" spans="1:27" ht="12.75">
      <c r="A478" s="97"/>
      <c r="B478" s="97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4" t="s">
        <v>187</v>
      </c>
      <c r="P478" s="95"/>
      <c r="Q478" s="95"/>
      <c r="R478" s="95"/>
      <c r="S478" s="95"/>
      <c r="T478" s="95"/>
      <c r="U478" s="95"/>
      <c r="V478" s="97"/>
      <c r="W478" s="98"/>
      <c r="X478" s="98"/>
      <c r="Y478" s="98"/>
      <c r="Z478" s="98"/>
      <c r="AA478" s="99"/>
    </row>
    <row r="479" spans="1:27" ht="12.75">
      <c r="A479" s="97"/>
      <c r="B479" s="97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4" t="s">
        <v>187</v>
      </c>
      <c r="O479" s="95"/>
      <c r="P479" s="95"/>
      <c r="Q479" s="95"/>
      <c r="R479" s="95"/>
      <c r="S479" s="95"/>
      <c r="T479" s="95"/>
      <c r="U479" s="95"/>
      <c r="V479" s="97"/>
      <c r="W479" s="98"/>
      <c r="X479" s="98"/>
      <c r="Y479" s="98"/>
      <c r="Z479" s="98"/>
      <c r="AA479" s="99"/>
    </row>
    <row r="480" spans="1:27" ht="12.75">
      <c r="A480" s="97"/>
      <c r="B480" s="97"/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4" t="s">
        <v>187</v>
      </c>
      <c r="N480" s="95"/>
      <c r="O480" s="95"/>
      <c r="P480" s="95"/>
      <c r="Q480" s="95"/>
      <c r="R480" s="95"/>
      <c r="S480" s="95"/>
      <c r="T480" s="95"/>
      <c r="U480" s="95"/>
      <c r="V480" s="97"/>
      <c r="W480" s="98"/>
      <c r="X480" s="98"/>
      <c r="Y480" s="98"/>
      <c r="Z480" s="98"/>
      <c r="AA480" s="99"/>
    </row>
    <row r="481" spans="1:27" ht="12.75">
      <c r="A481" s="97"/>
      <c r="B481" s="97"/>
      <c r="C481" s="97"/>
      <c r="D481" s="97"/>
      <c r="E481" s="97"/>
      <c r="F481" s="97"/>
      <c r="G481" s="97"/>
      <c r="H481" s="97"/>
      <c r="I481" s="97"/>
      <c r="J481" s="97"/>
      <c r="K481" s="97"/>
      <c r="L481" s="94" t="s">
        <v>187</v>
      </c>
      <c r="M481" s="95"/>
      <c r="N481" s="95"/>
      <c r="O481" s="95"/>
      <c r="P481" s="95"/>
      <c r="Q481" s="95"/>
      <c r="R481" s="95"/>
      <c r="S481" s="95"/>
      <c r="T481" s="95"/>
      <c r="U481" s="95"/>
      <c r="V481" s="97"/>
      <c r="W481" s="98"/>
      <c r="X481" s="98"/>
      <c r="Y481" s="98"/>
      <c r="Z481" s="98"/>
      <c r="AA481" s="99"/>
    </row>
    <row r="482" spans="1:27" ht="12.75">
      <c r="A482" s="97"/>
      <c r="B482" s="97"/>
      <c r="C482" s="97"/>
      <c r="D482" s="97"/>
      <c r="E482" s="97"/>
      <c r="F482" s="97"/>
      <c r="G482" s="97"/>
      <c r="H482" s="97"/>
      <c r="I482" s="97"/>
      <c r="J482" s="97"/>
      <c r="K482" s="94" t="s">
        <v>187</v>
      </c>
      <c r="L482" s="95"/>
      <c r="M482" s="95"/>
      <c r="N482" s="95"/>
      <c r="O482" s="95"/>
      <c r="P482" s="95"/>
      <c r="Q482" s="95"/>
      <c r="R482" s="95"/>
      <c r="S482" s="95"/>
      <c r="T482" s="95"/>
      <c r="U482" s="95"/>
      <c r="V482" s="97"/>
      <c r="W482" s="98"/>
      <c r="X482" s="98"/>
      <c r="Y482" s="98"/>
      <c r="Z482" s="98"/>
      <c r="AA482" s="99"/>
    </row>
    <row r="483" spans="1:27" ht="12.75">
      <c r="A483" s="97"/>
      <c r="B483" s="97"/>
      <c r="C483" s="97"/>
      <c r="D483" s="97"/>
      <c r="E483" s="97"/>
      <c r="F483" s="97"/>
      <c r="G483" s="97"/>
      <c r="H483" s="97"/>
      <c r="I483" s="97"/>
      <c r="J483" s="94" t="s">
        <v>187</v>
      </c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  <c r="V483" s="97"/>
      <c r="W483" s="98"/>
      <c r="X483" s="98"/>
      <c r="Y483" s="98"/>
      <c r="Z483" s="98"/>
      <c r="AA483" s="99"/>
    </row>
    <row r="484" spans="1:27" ht="12.75">
      <c r="A484" s="97"/>
      <c r="B484" s="97"/>
      <c r="C484" s="97"/>
      <c r="D484" s="97"/>
      <c r="E484" s="97"/>
      <c r="F484" s="97"/>
      <c r="G484" s="97"/>
      <c r="H484" s="97"/>
      <c r="I484" s="94" t="s">
        <v>187</v>
      </c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  <c r="V484" s="97"/>
      <c r="W484" s="98"/>
      <c r="X484" s="98"/>
      <c r="Y484" s="98"/>
      <c r="Z484" s="98"/>
      <c r="AA484" s="99"/>
    </row>
    <row r="485" spans="1:27" ht="12.75">
      <c r="A485" s="97"/>
      <c r="B485" s="97"/>
      <c r="C485" s="97"/>
      <c r="D485" s="97"/>
      <c r="E485" s="97"/>
      <c r="F485" s="97"/>
      <c r="G485" s="97"/>
      <c r="H485" s="94" t="s">
        <v>187</v>
      </c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  <c r="V485" s="97"/>
      <c r="W485" s="98"/>
      <c r="X485" s="98"/>
      <c r="Y485" s="98"/>
      <c r="Z485" s="98"/>
      <c r="AA485" s="99"/>
    </row>
    <row r="486" spans="1:27" ht="12.75">
      <c r="A486" s="97"/>
      <c r="B486" s="97"/>
      <c r="C486" s="97"/>
      <c r="D486" s="97"/>
      <c r="E486" s="97"/>
      <c r="F486" s="97"/>
      <c r="G486" s="94" t="s">
        <v>187</v>
      </c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  <c r="V486" s="97"/>
      <c r="W486" s="98"/>
      <c r="X486" s="98"/>
      <c r="Y486" s="98"/>
      <c r="Z486" s="98"/>
      <c r="AA486" s="99"/>
    </row>
    <row r="487" spans="1:27" ht="12.75">
      <c r="A487" s="97"/>
      <c r="B487" s="97"/>
      <c r="C487" s="97"/>
      <c r="D487" s="97"/>
      <c r="E487" s="97"/>
      <c r="F487" s="94" t="s">
        <v>187</v>
      </c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  <c r="V487" s="97"/>
      <c r="W487" s="98"/>
      <c r="X487" s="98"/>
      <c r="Y487" s="98"/>
      <c r="Z487" s="98"/>
      <c r="AA487" s="99"/>
    </row>
    <row r="488" spans="1:27" ht="12.75">
      <c r="A488" s="97"/>
      <c r="B488" s="97"/>
      <c r="C488" s="97"/>
      <c r="D488" s="97"/>
      <c r="E488" s="106" t="s">
        <v>246</v>
      </c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  <c r="V488" s="97"/>
      <c r="W488" s="98"/>
      <c r="X488" s="98"/>
      <c r="Y488" s="98"/>
      <c r="Z488" s="98"/>
      <c r="AA488" s="99"/>
    </row>
    <row r="489" spans="1:27" ht="12.75">
      <c r="A489" s="97"/>
      <c r="B489" s="97"/>
      <c r="C489" s="97"/>
      <c r="D489" s="94" t="s">
        <v>187</v>
      </c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  <c r="V489" s="97"/>
      <c r="W489" s="98"/>
      <c r="X489" s="98"/>
      <c r="Y489" s="98"/>
      <c r="Z489" s="98"/>
      <c r="AA489" s="99"/>
    </row>
    <row r="490" spans="1:27" ht="12.75">
      <c r="A490" s="97"/>
      <c r="B490" s="97"/>
      <c r="C490" s="94" t="s">
        <v>187</v>
      </c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  <c r="V490" s="97"/>
      <c r="W490" s="98"/>
      <c r="X490" s="98"/>
      <c r="Y490" s="98"/>
      <c r="Z490" s="98"/>
      <c r="AA490" s="99"/>
    </row>
    <row r="491" spans="1:27" ht="12.75">
      <c r="A491" s="97"/>
      <c r="B491" s="94" t="s">
        <v>190</v>
      </c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5"/>
      <c r="U491" s="95"/>
      <c r="V491" s="97"/>
      <c r="W491" s="98"/>
      <c r="X491" s="98"/>
      <c r="Y491" s="98"/>
      <c r="Z491" s="98"/>
      <c r="AA491" s="99"/>
    </row>
    <row r="492" spans="1:27" ht="12.75">
      <c r="A492" s="94" t="s">
        <v>146</v>
      </c>
      <c r="B492" s="95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  <c r="V492" s="97"/>
      <c r="W492" s="98"/>
      <c r="X492" s="98"/>
      <c r="Y492" s="98"/>
      <c r="Z492" s="98"/>
      <c r="AA492" s="99"/>
    </row>
    <row r="493" spans="1:27" ht="12.75">
      <c r="A493" s="94" t="s">
        <v>117</v>
      </c>
      <c r="B493" s="94">
        <v>58</v>
      </c>
      <c r="C493" s="94">
        <v>9904780.05</v>
      </c>
      <c r="D493" s="94">
        <v>5168759.77</v>
      </c>
      <c r="E493" s="106">
        <v>6109853.98</v>
      </c>
      <c r="F493" s="94">
        <v>1050802.95</v>
      </c>
      <c r="G493" s="94">
        <v>2642385.02</v>
      </c>
      <c r="H493" s="94">
        <v>65610</v>
      </c>
      <c r="I493" s="94" t="s">
        <v>138</v>
      </c>
      <c r="J493" s="94">
        <v>171480.07</v>
      </c>
      <c r="K493" s="94" t="s">
        <v>138</v>
      </c>
      <c r="L493" s="94" t="s">
        <v>138</v>
      </c>
      <c r="M493" s="94">
        <v>41000</v>
      </c>
      <c r="N493" s="94">
        <v>0</v>
      </c>
      <c r="O493" s="94">
        <v>1390315</v>
      </c>
      <c r="P493" s="94" t="s">
        <v>138</v>
      </c>
      <c r="Q493" s="94">
        <v>1592417</v>
      </c>
      <c r="R493" s="94">
        <v>666677.83</v>
      </c>
      <c r="S493" s="94">
        <v>0</v>
      </c>
      <c r="T493" s="94" t="s">
        <v>138</v>
      </c>
      <c r="U493" s="94" t="s">
        <v>138</v>
      </c>
      <c r="V493" s="97"/>
      <c r="W493" s="98"/>
      <c r="X493" s="98"/>
      <c r="Y493" s="98"/>
      <c r="Z493" s="98"/>
      <c r="AA493" s="99"/>
    </row>
    <row r="494" spans="1:27" ht="12.75">
      <c r="A494" s="97"/>
      <c r="B494" s="97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4" t="s">
        <v>187</v>
      </c>
      <c r="U494" s="95"/>
      <c r="V494" s="97"/>
      <c r="W494" s="98"/>
      <c r="X494" s="98"/>
      <c r="Y494" s="98"/>
      <c r="Z494" s="98"/>
      <c r="AA494" s="99"/>
    </row>
    <row r="495" spans="1:27" ht="12.75">
      <c r="A495" s="97"/>
      <c r="B495" s="97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4" t="s">
        <v>453</v>
      </c>
      <c r="T495" s="95"/>
      <c r="U495" s="95"/>
      <c r="V495" s="97"/>
      <c r="W495" s="98"/>
      <c r="X495" s="98"/>
      <c r="Y495" s="98"/>
      <c r="Z495" s="98"/>
      <c r="AA495" s="99"/>
    </row>
    <row r="496" spans="1:27" ht="12.75">
      <c r="A496" s="97"/>
      <c r="B496" s="97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4" t="s">
        <v>538</v>
      </c>
      <c r="S496" s="95"/>
      <c r="T496" s="95"/>
      <c r="U496" s="95"/>
      <c r="V496" s="97"/>
      <c r="W496" s="98"/>
      <c r="X496" s="98"/>
      <c r="Y496" s="98"/>
      <c r="Z496" s="98"/>
      <c r="AA496" s="99"/>
    </row>
    <row r="497" spans="1:27" ht="12.75">
      <c r="A497" s="97"/>
      <c r="B497" s="97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4" t="s">
        <v>506</v>
      </c>
      <c r="R497" s="95"/>
      <c r="S497" s="95"/>
      <c r="T497" s="95"/>
      <c r="U497" s="95"/>
      <c r="V497" s="97"/>
      <c r="W497" s="98"/>
      <c r="X497" s="98"/>
      <c r="Y497" s="98"/>
      <c r="Z497" s="98"/>
      <c r="AA497" s="99"/>
    </row>
    <row r="498" spans="1:27" ht="12.75">
      <c r="A498" s="97"/>
      <c r="B498" s="97"/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4" t="s">
        <v>187</v>
      </c>
      <c r="Q498" s="95"/>
      <c r="R498" s="95"/>
      <c r="S498" s="95"/>
      <c r="T498" s="95"/>
      <c r="U498" s="95"/>
      <c r="V498" s="97"/>
      <c r="W498" s="98"/>
      <c r="X498" s="98"/>
      <c r="Y498" s="98"/>
      <c r="Z498" s="98"/>
      <c r="AA498" s="99"/>
    </row>
    <row r="499" spans="1:27" ht="12.75">
      <c r="A499" s="97"/>
      <c r="B499" s="97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4" t="s">
        <v>471</v>
      </c>
      <c r="P499" s="95"/>
      <c r="Q499" s="95"/>
      <c r="R499" s="95"/>
      <c r="S499" s="95"/>
      <c r="T499" s="95"/>
      <c r="U499" s="95"/>
      <c r="V499" s="97"/>
      <c r="W499" s="98"/>
      <c r="X499" s="98"/>
      <c r="Y499" s="98"/>
      <c r="Z499" s="98"/>
      <c r="AA499" s="99"/>
    </row>
    <row r="500" spans="1:27" ht="12.75">
      <c r="A500" s="97"/>
      <c r="B500" s="97"/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4" t="s">
        <v>453</v>
      </c>
      <c r="O500" s="95"/>
      <c r="P500" s="95"/>
      <c r="Q500" s="95"/>
      <c r="R500" s="95"/>
      <c r="S500" s="95"/>
      <c r="T500" s="95"/>
      <c r="U500" s="95"/>
      <c r="V500" s="97"/>
      <c r="W500" s="98"/>
      <c r="X500" s="98"/>
      <c r="Y500" s="98"/>
      <c r="Z500" s="98"/>
      <c r="AA500" s="99"/>
    </row>
    <row r="501" spans="1:27" ht="12.75">
      <c r="A501" s="97"/>
      <c r="B501" s="97"/>
      <c r="C501" s="97"/>
      <c r="D501" s="97"/>
      <c r="E501" s="97"/>
      <c r="F501" s="97"/>
      <c r="G501" s="97"/>
      <c r="H501" s="97"/>
      <c r="I501" s="97"/>
      <c r="J501" s="97"/>
      <c r="K501" s="97"/>
      <c r="L501" s="97"/>
      <c r="M501" s="94" t="s">
        <v>433</v>
      </c>
      <c r="N501" s="95"/>
      <c r="O501" s="95"/>
      <c r="P501" s="95"/>
      <c r="Q501" s="95"/>
      <c r="R501" s="95"/>
      <c r="S501" s="95"/>
      <c r="T501" s="95"/>
      <c r="U501" s="95"/>
      <c r="V501" s="97"/>
      <c r="W501" s="98"/>
      <c r="X501" s="98"/>
      <c r="Y501" s="98"/>
      <c r="Z501" s="98"/>
      <c r="AA501" s="99"/>
    </row>
    <row r="502" spans="1:27" ht="12.75">
      <c r="A502" s="97"/>
      <c r="B502" s="97"/>
      <c r="C502" s="97"/>
      <c r="D502" s="97"/>
      <c r="E502" s="97"/>
      <c r="F502" s="97"/>
      <c r="G502" s="97"/>
      <c r="H502" s="97"/>
      <c r="I502" s="97"/>
      <c r="J502" s="97"/>
      <c r="K502" s="97"/>
      <c r="L502" s="94" t="s">
        <v>187</v>
      </c>
      <c r="M502" s="95"/>
      <c r="N502" s="95"/>
      <c r="O502" s="95"/>
      <c r="P502" s="95"/>
      <c r="Q502" s="95"/>
      <c r="R502" s="95"/>
      <c r="S502" s="95"/>
      <c r="T502" s="95"/>
      <c r="U502" s="95"/>
      <c r="V502" s="97"/>
      <c r="W502" s="98"/>
      <c r="X502" s="98"/>
      <c r="Y502" s="98"/>
      <c r="Z502" s="98"/>
      <c r="AA502" s="99"/>
    </row>
    <row r="503" spans="1:27" ht="12.75">
      <c r="A503" s="97"/>
      <c r="B503" s="97"/>
      <c r="C503" s="97"/>
      <c r="D503" s="97"/>
      <c r="E503" s="97"/>
      <c r="F503" s="97"/>
      <c r="G503" s="97"/>
      <c r="H503" s="97"/>
      <c r="I503" s="97"/>
      <c r="J503" s="97"/>
      <c r="K503" s="94" t="s">
        <v>187</v>
      </c>
      <c r="L503" s="95"/>
      <c r="M503" s="95"/>
      <c r="N503" s="95"/>
      <c r="O503" s="95"/>
      <c r="P503" s="95"/>
      <c r="Q503" s="95"/>
      <c r="R503" s="95"/>
      <c r="S503" s="95"/>
      <c r="T503" s="95"/>
      <c r="U503" s="95"/>
      <c r="V503" s="97"/>
      <c r="W503" s="98"/>
      <c r="X503" s="98"/>
      <c r="Y503" s="98"/>
      <c r="Z503" s="98"/>
      <c r="AA503" s="99"/>
    </row>
    <row r="504" spans="1:27" ht="12.75">
      <c r="A504" s="97"/>
      <c r="B504" s="97"/>
      <c r="C504" s="97"/>
      <c r="D504" s="97"/>
      <c r="E504" s="97"/>
      <c r="F504" s="97"/>
      <c r="G504" s="97"/>
      <c r="H504" s="97"/>
      <c r="I504" s="97"/>
      <c r="J504" s="94" t="s">
        <v>383</v>
      </c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  <c r="V504" s="97"/>
      <c r="W504" s="98"/>
      <c r="X504" s="98"/>
      <c r="Y504" s="98"/>
      <c r="Z504" s="98"/>
      <c r="AA504" s="99"/>
    </row>
    <row r="505" spans="1:27" ht="12.75">
      <c r="A505" s="97"/>
      <c r="B505" s="97"/>
      <c r="C505" s="97"/>
      <c r="D505" s="97"/>
      <c r="E505" s="97"/>
      <c r="F505" s="97"/>
      <c r="G505" s="97"/>
      <c r="H505" s="97"/>
      <c r="I505" s="94" t="s">
        <v>187</v>
      </c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  <c r="V505" s="97"/>
      <c r="W505" s="98"/>
      <c r="X505" s="98"/>
      <c r="Y505" s="98"/>
      <c r="Z505" s="98"/>
      <c r="AA505" s="99"/>
    </row>
    <row r="506" spans="1:27" ht="12.75">
      <c r="A506" s="97"/>
      <c r="B506" s="97"/>
      <c r="C506" s="97"/>
      <c r="D506" s="97"/>
      <c r="E506" s="97"/>
      <c r="F506" s="97"/>
      <c r="G506" s="97"/>
      <c r="H506" s="94" t="s">
        <v>351</v>
      </c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  <c r="V506" s="97"/>
      <c r="W506" s="98"/>
      <c r="X506" s="98"/>
      <c r="Y506" s="98"/>
      <c r="Z506" s="98"/>
      <c r="AA506" s="99"/>
    </row>
    <row r="507" spans="1:27" ht="12.75">
      <c r="A507" s="97"/>
      <c r="B507" s="97"/>
      <c r="C507" s="97"/>
      <c r="D507" s="97"/>
      <c r="E507" s="97"/>
      <c r="F507" s="97"/>
      <c r="G507" s="94" t="s">
        <v>319</v>
      </c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  <c r="V507" s="97"/>
      <c r="W507" s="98"/>
      <c r="X507" s="98"/>
      <c r="Y507" s="98"/>
      <c r="Z507" s="98"/>
      <c r="AA507" s="99"/>
    </row>
    <row r="508" spans="1:27" ht="12.75">
      <c r="A508" s="97"/>
      <c r="B508" s="97"/>
      <c r="C508" s="97"/>
      <c r="D508" s="97"/>
      <c r="E508" s="97"/>
      <c r="F508" s="94" t="s">
        <v>287</v>
      </c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  <c r="V508" s="97"/>
      <c r="W508" s="98"/>
      <c r="X508" s="98"/>
      <c r="Y508" s="98"/>
      <c r="Z508" s="98"/>
      <c r="AA508" s="99"/>
    </row>
    <row r="509" spans="1:27" ht="12.75">
      <c r="A509" s="97"/>
      <c r="B509" s="97"/>
      <c r="C509" s="97"/>
      <c r="D509" s="97"/>
      <c r="E509" s="106" t="s">
        <v>247</v>
      </c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  <c r="V509" s="97"/>
      <c r="W509" s="98"/>
      <c r="X509" s="98"/>
      <c r="Y509" s="98"/>
      <c r="Z509" s="98"/>
      <c r="AA509" s="99"/>
    </row>
    <row r="510" spans="1:27" ht="12.75">
      <c r="A510" s="97"/>
      <c r="B510" s="97"/>
      <c r="C510" s="97"/>
      <c r="D510" s="94" t="s">
        <v>207</v>
      </c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  <c r="V510" s="97"/>
      <c r="W510" s="98"/>
      <c r="X510" s="98"/>
      <c r="Y510" s="98"/>
      <c r="Z510" s="98"/>
      <c r="AA510" s="99"/>
    </row>
    <row r="511" spans="1:27" ht="12.75">
      <c r="A511" s="97"/>
      <c r="B511" s="97"/>
      <c r="C511" s="94" t="s">
        <v>169</v>
      </c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  <c r="V511" s="97"/>
      <c r="W511" s="98"/>
      <c r="X511" s="98"/>
      <c r="Y511" s="98"/>
      <c r="Z511" s="98"/>
      <c r="AA511" s="99"/>
    </row>
    <row r="512" spans="1:27" ht="12.75">
      <c r="A512" s="97"/>
      <c r="B512" s="94" t="s">
        <v>188</v>
      </c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  <c r="V512" s="97"/>
      <c r="W512" s="98"/>
      <c r="X512" s="98"/>
      <c r="Y512" s="98"/>
      <c r="Z512" s="98"/>
      <c r="AA512" s="99"/>
    </row>
    <row r="513" spans="1:27" ht="12.75">
      <c r="A513" s="97"/>
      <c r="B513" s="94">
        <v>59</v>
      </c>
      <c r="C513" s="94">
        <v>13416349.72</v>
      </c>
      <c r="D513" s="94">
        <v>4409612.64</v>
      </c>
      <c r="E513" s="106">
        <v>6683451.89</v>
      </c>
      <c r="F513" s="94">
        <v>777866.71</v>
      </c>
      <c r="G513" s="94">
        <v>2306477.32</v>
      </c>
      <c r="H513" s="94" t="s">
        <v>107</v>
      </c>
      <c r="I513" s="94" t="s">
        <v>107</v>
      </c>
      <c r="J513" s="94">
        <v>537036.56</v>
      </c>
      <c r="K513" s="94" t="s">
        <v>107</v>
      </c>
      <c r="L513" s="94">
        <v>62516.51</v>
      </c>
      <c r="M513" s="94">
        <v>91876</v>
      </c>
      <c r="N513" s="94" t="s">
        <v>107</v>
      </c>
      <c r="O513" s="94">
        <v>1322140</v>
      </c>
      <c r="P513" s="94">
        <v>1500000</v>
      </c>
      <c r="Q513" s="94">
        <v>3745774.01</v>
      </c>
      <c r="R513" s="94">
        <v>639984.29</v>
      </c>
      <c r="S513" s="94" t="s">
        <v>107</v>
      </c>
      <c r="T513" s="94" t="s">
        <v>107</v>
      </c>
      <c r="U513" s="94">
        <v>100000</v>
      </c>
      <c r="V513" s="97"/>
      <c r="W513" s="98"/>
      <c r="X513" s="98"/>
      <c r="Y513" s="98"/>
      <c r="Z513" s="98"/>
      <c r="AA513" s="99"/>
    </row>
    <row r="514" spans="1:27" ht="12.75">
      <c r="A514" s="97"/>
      <c r="B514" s="97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4" t="s">
        <v>352</v>
      </c>
      <c r="U514" s="95"/>
      <c r="V514" s="97"/>
      <c r="W514" s="98"/>
      <c r="X514" s="98"/>
      <c r="Y514" s="98"/>
      <c r="Z514" s="98"/>
      <c r="AA514" s="99"/>
    </row>
    <row r="515" spans="1:27" ht="12.75">
      <c r="A515" s="97"/>
      <c r="B515" s="97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4" t="s">
        <v>352</v>
      </c>
      <c r="T515" s="95"/>
      <c r="U515" s="95"/>
      <c r="V515" s="97"/>
      <c r="W515" s="98"/>
      <c r="X515" s="98"/>
      <c r="Y515" s="98"/>
      <c r="Z515" s="98"/>
      <c r="AA515" s="99"/>
    </row>
    <row r="516" spans="1:27" ht="12.75">
      <c r="A516" s="97"/>
      <c r="B516" s="97"/>
      <c r="C516" s="97"/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4" t="s">
        <v>539</v>
      </c>
      <c r="S516" s="95"/>
      <c r="T516" s="95"/>
      <c r="U516" s="95"/>
      <c r="V516" s="97"/>
      <c r="W516" s="98"/>
      <c r="X516" s="98"/>
      <c r="Y516" s="98"/>
      <c r="Z516" s="98"/>
      <c r="AA516" s="99"/>
    </row>
    <row r="517" spans="1:27" ht="12.75">
      <c r="A517" s="97"/>
      <c r="B517" s="97"/>
      <c r="C517" s="97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4" t="s">
        <v>507</v>
      </c>
      <c r="R517" s="95"/>
      <c r="S517" s="95"/>
      <c r="T517" s="95"/>
      <c r="U517" s="95"/>
      <c r="V517" s="97"/>
      <c r="W517" s="98"/>
      <c r="X517" s="98"/>
      <c r="Y517" s="98"/>
      <c r="Z517" s="98"/>
      <c r="AA517" s="99"/>
    </row>
    <row r="518" spans="1:27" ht="12.75">
      <c r="A518" s="97"/>
      <c r="B518" s="97"/>
      <c r="C518" s="97"/>
      <c r="D518" s="97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4" t="s">
        <v>487</v>
      </c>
      <c r="Q518" s="95"/>
      <c r="R518" s="95"/>
      <c r="S518" s="95"/>
      <c r="T518" s="95"/>
      <c r="U518" s="95"/>
      <c r="V518" s="97"/>
      <c r="W518" s="98"/>
      <c r="X518" s="98"/>
      <c r="Y518" s="98"/>
      <c r="Z518" s="98"/>
      <c r="AA518" s="99"/>
    </row>
    <row r="519" spans="1:27" ht="12.75">
      <c r="A519" s="97"/>
      <c r="B519" s="97"/>
      <c r="C519" s="97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4" t="s">
        <v>472</v>
      </c>
      <c r="P519" s="95"/>
      <c r="Q519" s="95"/>
      <c r="R519" s="95"/>
      <c r="S519" s="95"/>
      <c r="T519" s="95"/>
      <c r="U519" s="95"/>
      <c r="V519" s="97"/>
      <c r="W519" s="98"/>
      <c r="X519" s="98"/>
      <c r="Y519" s="98"/>
      <c r="Z519" s="98"/>
      <c r="AA519" s="99"/>
    </row>
    <row r="520" spans="1:27" ht="12.75">
      <c r="A520" s="97"/>
      <c r="B520" s="97"/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4" t="s">
        <v>352</v>
      </c>
      <c r="O520" s="95"/>
      <c r="P520" s="95"/>
      <c r="Q520" s="95"/>
      <c r="R520" s="95"/>
      <c r="S520" s="95"/>
      <c r="T520" s="95"/>
      <c r="U520" s="95"/>
      <c r="V520" s="97"/>
      <c r="W520" s="98"/>
      <c r="X520" s="98"/>
      <c r="Y520" s="98"/>
      <c r="Z520" s="98"/>
      <c r="AA520" s="99"/>
    </row>
    <row r="521" spans="1:27" ht="12.75">
      <c r="A521" s="97"/>
      <c r="B521" s="97"/>
      <c r="C521" s="97"/>
      <c r="D521" s="97"/>
      <c r="E521" s="97"/>
      <c r="F521" s="97"/>
      <c r="G521" s="97"/>
      <c r="H521" s="97"/>
      <c r="I521" s="97"/>
      <c r="J521" s="97"/>
      <c r="K521" s="97"/>
      <c r="L521" s="97"/>
      <c r="M521" s="94" t="s">
        <v>434</v>
      </c>
      <c r="N521" s="95"/>
      <c r="O521" s="95"/>
      <c r="P521" s="95"/>
      <c r="Q521" s="95"/>
      <c r="R521" s="95"/>
      <c r="S521" s="95"/>
      <c r="T521" s="95"/>
      <c r="U521" s="95"/>
      <c r="V521" s="97"/>
      <c r="W521" s="98"/>
      <c r="X521" s="98"/>
      <c r="Y521" s="98"/>
      <c r="Z521" s="98"/>
      <c r="AA521" s="99"/>
    </row>
    <row r="522" spans="1:27" ht="12.75">
      <c r="A522" s="97"/>
      <c r="B522" s="97"/>
      <c r="C522" s="97"/>
      <c r="D522" s="97"/>
      <c r="E522" s="97"/>
      <c r="F522" s="97"/>
      <c r="G522" s="97"/>
      <c r="H522" s="97"/>
      <c r="I522" s="97"/>
      <c r="J522" s="97"/>
      <c r="K522" s="97"/>
      <c r="L522" s="94" t="s">
        <v>411</v>
      </c>
      <c r="M522" s="95"/>
      <c r="N522" s="95"/>
      <c r="O522" s="95"/>
      <c r="P522" s="95"/>
      <c r="Q522" s="95"/>
      <c r="R522" s="95"/>
      <c r="S522" s="95"/>
      <c r="T522" s="95"/>
      <c r="U522" s="95"/>
      <c r="V522" s="97"/>
      <c r="W522" s="98"/>
      <c r="X522" s="98"/>
      <c r="Y522" s="98"/>
      <c r="Z522" s="98"/>
      <c r="AA522" s="99"/>
    </row>
    <row r="523" spans="1:27" ht="12.75">
      <c r="A523" s="97"/>
      <c r="B523" s="97"/>
      <c r="C523" s="97"/>
      <c r="D523" s="97"/>
      <c r="E523" s="97"/>
      <c r="F523" s="97"/>
      <c r="G523" s="97"/>
      <c r="H523" s="97"/>
      <c r="I523" s="97"/>
      <c r="J523" s="97"/>
      <c r="K523" s="94" t="s">
        <v>352</v>
      </c>
      <c r="L523" s="95"/>
      <c r="M523" s="95"/>
      <c r="N523" s="95"/>
      <c r="O523" s="95"/>
      <c r="P523" s="95"/>
      <c r="Q523" s="95"/>
      <c r="R523" s="95"/>
      <c r="S523" s="95"/>
      <c r="T523" s="95"/>
      <c r="U523" s="95"/>
      <c r="V523" s="97"/>
      <c r="W523" s="98"/>
      <c r="X523" s="98"/>
      <c r="Y523" s="98"/>
      <c r="Z523" s="98"/>
      <c r="AA523" s="99"/>
    </row>
    <row r="524" spans="1:27" ht="12.75">
      <c r="A524" s="97"/>
      <c r="B524" s="97"/>
      <c r="C524" s="97"/>
      <c r="D524" s="97"/>
      <c r="E524" s="97"/>
      <c r="F524" s="97"/>
      <c r="G524" s="97"/>
      <c r="H524" s="97"/>
      <c r="I524" s="97"/>
      <c r="J524" s="94" t="s">
        <v>384</v>
      </c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  <c r="V524" s="97"/>
      <c r="W524" s="98"/>
      <c r="X524" s="98"/>
      <c r="Y524" s="98"/>
      <c r="Z524" s="98"/>
      <c r="AA524" s="99"/>
    </row>
    <row r="525" spans="1:27" ht="12.75">
      <c r="A525" s="97"/>
      <c r="B525" s="97"/>
      <c r="C525" s="97"/>
      <c r="D525" s="97"/>
      <c r="E525" s="97"/>
      <c r="F525" s="97"/>
      <c r="G525" s="97"/>
      <c r="H525" s="97"/>
      <c r="I525" s="94" t="s">
        <v>352</v>
      </c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7"/>
      <c r="W525" s="98"/>
      <c r="X525" s="98"/>
      <c r="Y525" s="98"/>
      <c r="Z525" s="98"/>
      <c r="AA525" s="99"/>
    </row>
    <row r="526" spans="1:27" ht="12.75">
      <c r="A526" s="97"/>
      <c r="B526" s="97"/>
      <c r="C526" s="97"/>
      <c r="D526" s="97"/>
      <c r="E526" s="97"/>
      <c r="F526" s="97"/>
      <c r="G526" s="97"/>
      <c r="H526" s="94" t="s">
        <v>352</v>
      </c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  <c r="V526" s="97"/>
      <c r="W526" s="98"/>
      <c r="X526" s="98"/>
      <c r="Y526" s="98"/>
      <c r="Z526" s="98"/>
      <c r="AA526" s="99"/>
    </row>
    <row r="527" spans="1:27" ht="12.75">
      <c r="A527" s="97"/>
      <c r="B527" s="97"/>
      <c r="C527" s="97"/>
      <c r="D527" s="97"/>
      <c r="E527" s="97"/>
      <c r="F527" s="97"/>
      <c r="G527" s="94" t="s">
        <v>320</v>
      </c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  <c r="V527" s="97"/>
      <c r="W527" s="98"/>
      <c r="X527" s="98"/>
      <c r="Y527" s="98"/>
      <c r="Z527" s="98"/>
      <c r="AA527" s="99"/>
    </row>
    <row r="528" spans="1:27" ht="12.75">
      <c r="A528" s="97"/>
      <c r="B528" s="97"/>
      <c r="C528" s="97"/>
      <c r="D528" s="97"/>
      <c r="E528" s="97"/>
      <c r="F528" s="94" t="s">
        <v>288</v>
      </c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  <c r="V528" s="97"/>
      <c r="W528" s="98"/>
      <c r="X528" s="98"/>
      <c r="Y528" s="98"/>
      <c r="Z528" s="98"/>
      <c r="AA528" s="99"/>
    </row>
    <row r="529" spans="1:27" ht="12.75">
      <c r="A529" s="97"/>
      <c r="B529" s="97"/>
      <c r="C529" s="97"/>
      <c r="D529" s="97"/>
      <c r="E529" s="106" t="s">
        <v>248</v>
      </c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5"/>
      <c r="U529" s="95"/>
      <c r="V529" s="97"/>
      <c r="W529" s="98"/>
      <c r="X529" s="98"/>
      <c r="Y529" s="98"/>
      <c r="Z529" s="98"/>
      <c r="AA529" s="99"/>
    </row>
    <row r="530" spans="1:27" ht="12.75">
      <c r="A530" s="97"/>
      <c r="B530" s="97"/>
      <c r="C530" s="97"/>
      <c r="D530" s="94" t="s">
        <v>208</v>
      </c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  <c r="T530" s="95"/>
      <c r="U530" s="95"/>
      <c r="V530" s="97"/>
      <c r="W530" s="98"/>
      <c r="X530" s="98"/>
      <c r="Y530" s="98"/>
      <c r="Z530" s="98"/>
      <c r="AA530" s="99"/>
    </row>
    <row r="531" spans="1:27" ht="12.75">
      <c r="A531" s="97"/>
      <c r="B531" s="97"/>
      <c r="C531" s="94" t="s">
        <v>178</v>
      </c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  <c r="V531" s="97"/>
      <c r="W531" s="98"/>
      <c r="X531" s="98"/>
      <c r="Y531" s="98"/>
      <c r="Z531" s="98"/>
      <c r="AA531" s="99"/>
    </row>
    <row r="532" spans="1:27" ht="12.75">
      <c r="A532" s="97"/>
      <c r="B532" s="94" t="s">
        <v>189</v>
      </c>
      <c r="C532" s="95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  <c r="V532" s="97"/>
      <c r="W532" s="98"/>
      <c r="X532" s="98"/>
      <c r="Y532" s="98"/>
      <c r="Z532" s="98"/>
      <c r="AA532" s="99"/>
    </row>
    <row r="533" spans="1:27" ht="12.75">
      <c r="A533" s="97"/>
      <c r="B533" s="94">
        <v>60</v>
      </c>
      <c r="C533" s="94" t="s">
        <v>138</v>
      </c>
      <c r="D533" s="94" t="s">
        <v>138</v>
      </c>
      <c r="E533" s="106">
        <v>36629.6</v>
      </c>
      <c r="F533" s="94" t="s">
        <v>138</v>
      </c>
      <c r="G533" s="94" t="s">
        <v>138</v>
      </c>
      <c r="H533" s="94" t="s">
        <v>138</v>
      </c>
      <c r="I533" s="94" t="s">
        <v>138</v>
      </c>
      <c r="J533" s="94" t="s">
        <v>138</v>
      </c>
      <c r="K533" s="94" t="s">
        <v>138</v>
      </c>
      <c r="L533" s="94" t="s">
        <v>138</v>
      </c>
      <c r="M533" s="94" t="s">
        <v>138</v>
      </c>
      <c r="N533" s="94" t="s">
        <v>138</v>
      </c>
      <c r="O533" s="94" t="s">
        <v>138</v>
      </c>
      <c r="P533" s="94" t="s">
        <v>138</v>
      </c>
      <c r="Q533" s="94" t="s">
        <v>138</v>
      </c>
      <c r="R533" s="94" t="s">
        <v>138</v>
      </c>
      <c r="S533" s="94" t="s">
        <v>138</v>
      </c>
      <c r="T533" s="94" t="s">
        <v>138</v>
      </c>
      <c r="U533" s="94" t="s">
        <v>138</v>
      </c>
      <c r="V533" s="97"/>
      <c r="W533" s="98"/>
      <c r="X533" s="98"/>
      <c r="Y533" s="98"/>
      <c r="Z533" s="98"/>
      <c r="AA533" s="99"/>
    </row>
    <row r="534" spans="1:27" ht="12.75">
      <c r="A534" s="97"/>
      <c r="B534" s="97"/>
      <c r="C534" s="97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4" t="s">
        <v>187</v>
      </c>
      <c r="U534" s="95"/>
      <c r="V534" s="97"/>
      <c r="W534" s="98"/>
      <c r="X534" s="98"/>
      <c r="Y534" s="98"/>
      <c r="Z534" s="98"/>
      <c r="AA534" s="99"/>
    </row>
    <row r="535" spans="1:27" ht="12.75">
      <c r="A535" s="97"/>
      <c r="B535" s="97"/>
      <c r="C535" s="97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4" t="s">
        <v>187</v>
      </c>
      <c r="T535" s="95"/>
      <c r="U535" s="95"/>
      <c r="V535" s="97"/>
      <c r="W535" s="98"/>
      <c r="X535" s="98"/>
      <c r="Y535" s="98"/>
      <c r="Z535" s="98"/>
      <c r="AA535" s="99"/>
    </row>
    <row r="536" spans="1:27" ht="12.75">
      <c r="A536" s="97"/>
      <c r="B536" s="97"/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4" t="s">
        <v>187</v>
      </c>
      <c r="S536" s="95"/>
      <c r="T536" s="95"/>
      <c r="U536" s="95"/>
      <c r="V536" s="97"/>
      <c r="W536" s="98"/>
      <c r="X536" s="98"/>
      <c r="Y536" s="98"/>
      <c r="Z536" s="98"/>
      <c r="AA536" s="99"/>
    </row>
    <row r="537" spans="1:27" ht="12.75">
      <c r="A537" s="97"/>
      <c r="B537" s="97"/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4" t="s">
        <v>187</v>
      </c>
      <c r="R537" s="95"/>
      <c r="S537" s="95"/>
      <c r="T537" s="95"/>
      <c r="U537" s="95"/>
      <c r="V537" s="97"/>
      <c r="W537" s="98"/>
      <c r="X537" s="98"/>
      <c r="Y537" s="98"/>
      <c r="Z537" s="98"/>
      <c r="AA537" s="99"/>
    </row>
    <row r="538" spans="1:27" ht="12.75">
      <c r="A538" s="97"/>
      <c r="B538" s="97"/>
      <c r="C538" s="97"/>
      <c r="D538" s="97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4" t="s">
        <v>187</v>
      </c>
      <c r="Q538" s="95"/>
      <c r="R538" s="95"/>
      <c r="S538" s="95"/>
      <c r="T538" s="95"/>
      <c r="U538" s="95"/>
      <c r="V538" s="97"/>
      <c r="W538" s="98"/>
      <c r="X538" s="98"/>
      <c r="Y538" s="98"/>
      <c r="Z538" s="98"/>
      <c r="AA538" s="99"/>
    </row>
    <row r="539" spans="1:27" ht="12.75">
      <c r="A539" s="97"/>
      <c r="B539" s="97"/>
      <c r="C539" s="97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4" t="s">
        <v>187</v>
      </c>
      <c r="P539" s="95"/>
      <c r="Q539" s="95"/>
      <c r="R539" s="95"/>
      <c r="S539" s="95"/>
      <c r="T539" s="95"/>
      <c r="U539" s="95"/>
      <c r="V539" s="97"/>
      <c r="W539" s="98"/>
      <c r="X539" s="98"/>
      <c r="Y539" s="98"/>
      <c r="Z539" s="98"/>
      <c r="AA539" s="99"/>
    </row>
    <row r="540" spans="1:27" ht="12.75">
      <c r="A540" s="97"/>
      <c r="B540" s="97"/>
      <c r="C540" s="97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4" t="s">
        <v>187</v>
      </c>
      <c r="O540" s="95"/>
      <c r="P540" s="95"/>
      <c r="Q540" s="95"/>
      <c r="R540" s="95"/>
      <c r="S540" s="95"/>
      <c r="T540" s="95"/>
      <c r="U540" s="95"/>
      <c r="V540" s="97"/>
      <c r="W540" s="98"/>
      <c r="X540" s="98"/>
      <c r="Y540" s="98"/>
      <c r="Z540" s="98"/>
      <c r="AA540" s="99"/>
    </row>
    <row r="541" spans="1:27" ht="12.75">
      <c r="A541" s="97"/>
      <c r="B541" s="97"/>
      <c r="C541" s="97"/>
      <c r="D541" s="97"/>
      <c r="E541" s="97"/>
      <c r="F541" s="97"/>
      <c r="G541" s="97"/>
      <c r="H541" s="97"/>
      <c r="I541" s="97"/>
      <c r="J541" s="97"/>
      <c r="K541" s="97"/>
      <c r="L541" s="97"/>
      <c r="M541" s="94" t="s">
        <v>187</v>
      </c>
      <c r="N541" s="95"/>
      <c r="O541" s="95"/>
      <c r="P541" s="95"/>
      <c r="Q541" s="95"/>
      <c r="R541" s="95"/>
      <c r="S541" s="95"/>
      <c r="T541" s="95"/>
      <c r="U541" s="95"/>
      <c r="V541" s="97"/>
      <c r="W541" s="98"/>
      <c r="X541" s="98"/>
      <c r="Y541" s="98"/>
      <c r="Z541" s="98"/>
      <c r="AA541" s="99"/>
    </row>
    <row r="542" spans="1:27" ht="12.75">
      <c r="A542" s="97"/>
      <c r="B542" s="97"/>
      <c r="C542" s="97"/>
      <c r="D542" s="97"/>
      <c r="E542" s="97"/>
      <c r="F542" s="97"/>
      <c r="G542" s="97"/>
      <c r="H542" s="97"/>
      <c r="I542" s="97"/>
      <c r="J542" s="97"/>
      <c r="K542" s="97"/>
      <c r="L542" s="94" t="s">
        <v>187</v>
      </c>
      <c r="M542" s="95"/>
      <c r="N542" s="95"/>
      <c r="O542" s="95"/>
      <c r="P542" s="95"/>
      <c r="Q542" s="95"/>
      <c r="R542" s="95"/>
      <c r="S542" s="95"/>
      <c r="T542" s="95"/>
      <c r="U542" s="95"/>
      <c r="V542" s="97"/>
      <c r="W542" s="98"/>
      <c r="X542" s="98"/>
      <c r="Y542" s="98"/>
      <c r="Z542" s="98"/>
      <c r="AA542" s="99"/>
    </row>
    <row r="543" spans="1:27" ht="12.75">
      <c r="A543" s="97"/>
      <c r="B543" s="97"/>
      <c r="C543" s="97"/>
      <c r="D543" s="97"/>
      <c r="E543" s="97"/>
      <c r="F543" s="97"/>
      <c r="G543" s="97"/>
      <c r="H543" s="97"/>
      <c r="I543" s="97"/>
      <c r="J543" s="97"/>
      <c r="K543" s="94" t="s">
        <v>187</v>
      </c>
      <c r="L543" s="95"/>
      <c r="M543" s="95"/>
      <c r="N543" s="95"/>
      <c r="O543" s="95"/>
      <c r="P543" s="95"/>
      <c r="Q543" s="95"/>
      <c r="R543" s="95"/>
      <c r="S543" s="95"/>
      <c r="T543" s="95"/>
      <c r="U543" s="95"/>
      <c r="V543" s="97"/>
      <c r="W543" s="98"/>
      <c r="X543" s="98"/>
      <c r="Y543" s="98"/>
      <c r="Z543" s="98"/>
      <c r="AA543" s="99"/>
    </row>
    <row r="544" spans="1:27" ht="12.75">
      <c r="A544" s="97"/>
      <c r="B544" s="97"/>
      <c r="C544" s="97"/>
      <c r="D544" s="97"/>
      <c r="E544" s="97"/>
      <c r="F544" s="97"/>
      <c r="G544" s="97"/>
      <c r="H544" s="97"/>
      <c r="I544" s="97"/>
      <c r="J544" s="94" t="s">
        <v>187</v>
      </c>
      <c r="K544" s="95"/>
      <c r="L544" s="95"/>
      <c r="M544" s="95"/>
      <c r="N544" s="95"/>
      <c r="O544" s="95"/>
      <c r="P544" s="95"/>
      <c r="Q544" s="95"/>
      <c r="R544" s="95"/>
      <c r="S544" s="95"/>
      <c r="T544" s="95"/>
      <c r="U544" s="95"/>
      <c r="V544" s="97"/>
      <c r="W544" s="98"/>
      <c r="X544" s="98"/>
      <c r="Y544" s="98"/>
      <c r="Z544" s="98"/>
      <c r="AA544" s="99"/>
    </row>
    <row r="545" spans="1:27" ht="12.75">
      <c r="A545" s="97"/>
      <c r="B545" s="97"/>
      <c r="C545" s="97"/>
      <c r="D545" s="97"/>
      <c r="E545" s="97"/>
      <c r="F545" s="97"/>
      <c r="G545" s="97"/>
      <c r="H545" s="97"/>
      <c r="I545" s="94" t="s">
        <v>187</v>
      </c>
      <c r="J545" s="95"/>
      <c r="K545" s="95"/>
      <c r="L545" s="95"/>
      <c r="M545" s="95"/>
      <c r="N545" s="95"/>
      <c r="O545" s="95"/>
      <c r="P545" s="95"/>
      <c r="Q545" s="95"/>
      <c r="R545" s="95"/>
      <c r="S545" s="95"/>
      <c r="T545" s="95"/>
      <c r="U545" s="95"/>
      <c r="V545" s="97"/>
      <c r="W545" s="98"/>
      <c r="X545" s="98"/>
      <c r="Y545" s="98"/>
      <c r="Z545" s="98"/>
      <c r="AA545" s="99"/>
    </row>
    <row r="546" spans="1:27" ht="12.75">
      <c r="A546" s="97"/>
      <c r="B546" s="97"/>
      <c r="C546" s="97"/>
      <c r="D546" s="97"/>
      <c r="E546" s="97"/>
      <c r="F546" s="97"/>
      <c r="G546" s="97"/>
      <c r="H546" s="94" t="s">
        <v>187</v>
      </c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  <c r="T546" s="95"/>
      <c r="U546" s="95"/>
      <c r="V546" s="97"/>
      <c r="W546" s="98"/>
      <c r="X546" s="98"/>
      <c r="Y546" s="98"/>
      <c r="Z546" s="98"/>
      <c r="AA546" s="99"/>
    </row>
    <row r="547" spans="1:27" ht="12.75">
      <c r="A547" s="97"/>
      <c r="B547" s="97"/>
      <c r="C547" s="97"/>
      <c r="D547" s="97"/>
      <c r="E547" s="97"/>
      <c r="F547" s="97"/>
      <c r="G547" s="94" t="s">
        <v>187</v>
      </c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  <c r="T547" s="95"/>
      <c r="U547" s="95"/>
      <c r="V547" s="97"/>
      <c r="W547" s="98"/>
      <c r="X547" s="98"/>
      <c r="Y547" s="98"/>
      <c r="Z547" s="98"/>
      <c r="AA547" s="99"/>
    </row>
    <row r="548" spans="1:27" ht="12.75">
      <c r="A548" s="97"/>
      <c r="B548" s="97"/>
      <c r="C548" s="97"/>
      <c r="D548" s="97"/>
      <c r="E548" s="97"/>
      <c r="F548" s="94" t="s">
        <v>187</v>
      </c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  <c r="T548" s="95"/>
      <c r="U548" s="95"/>
      <c r="V548" s="97"/>
      <c r="W548" s="98"/>
      <c r="X548" s="98"/>
      <c r="Y548" s="98"/>
      <c r="Z548" s="98"/>
      <c r="AA548" s="99"/>
    </row>
    <row r="549" spans="1:27" ht="12.75">
      <c r="A549" s="97"/>
      <c r="B549" s="97"/>
      <c r="C549" s="97"/>
      <c r="D549" s="97"/>
      <c r="E549" s="106" t="s">
        <v>249</v>
      </c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  <c r="T549" s="95"/>
      <c r="U549" s="95"/>
      <c r="V549" s="97"/>
      <c r="W549" s="98"/>
      <c r="X549" s="98"/>
      <c r="Y549" s="98"/>
      <c r="Z549" s="98"/>
      <c r="AA549" s="99"/>
    </row>
    <row r="550" spans="1:27" ht="12.75">
      <c r="A550" s="97"/>
      <c r="B550" s="97"/>
      <c r="C550" s="97"/>
      <c r="D550" s="94" t="s">
        <v>187</v>
      </c>
      <c r="E550" s="95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5"/>
      <c r="U550" s="95"/>
      <c r="V550" s="97"/>
      <c r="W550" s="98"/>
      <c r="X550" s="98"/>
      <c r="Y550" s="98"/>
      <c r="Z550" s="98"/>
      <c r="AA550" s="99"/>
    </row>
    <row r="551" spans="1:27" ht="12.75">
      <c r="A551" s="97"/>
      <c r="B551" s="97"/>
      <c r="C551" s="94" t="s">
        <v>187</v>
      </c>
      <c r="D551" s="95"/>
      <c r="E551" s="95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  <c r="T551" s="95"/>
      <c r="U551" s="95"/>
      <c r="V551" s="97"/>
      <c r="W551" s="98"/>
      <c r="X551" s="98"/>
      <c r="Y551" s="98"/>
      <c r="Z551" s="98"/>
      <c r="AA551" s="99"/>
    </row>
    <row r="552" spans="1:27" ht="12.75">
      <c r="A552" s="97"/>
      <c r="B552" s="94" t="s">
        <v>190</v>
      </c>
      <c r="C552" s="95"/>
      <c r="D552" s="95"/>
      <c r="E552" s="95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5"/>
      <c r="U552" s="95"/>
      <c r="V552" s="97"/>
      <c r="W552" s="98"/>
      <c r="X552" s="98"/>
      <c r="Y552" s="98"/>
      <c r="Z552" s="98"/>
      <c r="AA552" s="99"/>
    </row>
    <row r="553" spans="1:27" ht="12.75">
      <c r="A553" s="94" t="s">
        <v>147</v>
      </c>
      <c r="B553" s="95"/>
      <c r="C553" s="95"/>
      <c r="D553" s="95"/>
      <c r="E553" s="95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  <c r="T553" s="95"/>
      <c r="U553" s="95"/>
      <c r="V553" s="97"/>
      <c r="W553" s="98"/>
      <c r="X553" s="98"/>
      <c r="Y553" s="98"/>
      <c r="Z553" s="98"/>
      <c r="AA553" s="99"/>
    </row>
    <row r="554" spans="1:27" ht="12.75">
      <c r="A554" s="94" t="s">
        <v>118</v>
      </c>
      <c r="B554" s="94">
        <v>58</v>
      </c>
      <c r="C554" s="94">
        <v>8429672.7</v>
      </c>
      <c r="D554" s="94">
        <v>4281548.08</v>
      </c>
      <c r="E554" s="106">
        <v>4870732.3</v>
      </c>
      <c r="F554" s="94">
        <v>1627218.48</v>
      </c>
      <c r="G554" s="94">
        <v>1835526.59</v>
      </c>
      <c r="H554" s="94">
        <v>798802</v>
      </c>
      <c r="I554" s="94" t="s">
        <v>138</v>
      </c>
      <c r="J554" s="94">
        <v>171407.83</v>
      </c>
      <c r="K554" s="94" t="s">
        <v>138</v>
      </c>
      <c r="L554" s="94" t="s">
        <v>138</v>
      </c>
      <c r="M554" s="94">
        <v>26000</v>
      </c>
      <c r="N554" s="94">
        <v>0</v>
      </c>
      <c r="O554" s="94">
        <v>910875</v>
      </c>
      <c r="P554" s="94" t="s">
        <v>138</v>
      </c>
      <c r="Q554" s="94">
        <v>1665617</v>
      </c>
      <c r="R554" s="94">
        <v>642389.79</v>
      </c>
      <c r="S554" s="94">
        <v>0</v>
      </c>
      <c r="T554" s="94" t="s">
        <v>138</v>
      </c>
      <c r="U554" s="94" t="s">
        <v>138</v>
      </c>
      <c r="V554" s="97"/>
      <c r="W554" s="98"/>
      <c r="X554" s="98"/>
      <c r="Y554" s="98"/>
      <c r="Z554" s="98"/>
      <c r="AA554" s="99"/>
    </row>
    <row r="555" spans="1:27" ht="12.75">
      <c r="A555" s="97"/>
      <c r="B555" s="97"/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4" t="s">
        <v>187</v>
      </c>
      <c r="U555" s="95"/>
      <c r="V555" s="97"/>
      <c r="W555" s="98"/>
      <c r="X555" s="98"/>
      <c r="Y555" s="98"/>
      <c r="Z555" s="98"/>
      <c r="AA555" s="99"/>
    </row>
    <row r="556" spans="1:27" ht="12.75">
      <c r="A556" s="97"/>
      <c r="B556" s="97"/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4" t="s">
        <v>453</v>
      </c>
      <c r="T556" s="95"/>
      <c r="U556" s="95"/>
      <c r="V556" s="97"/>
      <c r="W556" s="98"/>
      <c r="X556" s="98"/>
      <c r="Y556" s="98"/>
      <c r="Z556" s="98"/>
      <c r="AA556" s="99"/>
    </row>
    <row r="557" spans="1:27" ht="12.75">
      <c r="A557" s="97"/>
      <c r="B557" s="97"/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4" t="s">
        <v>540</v>
      </c>
      <c r="S557" s="95"/>
      <c r="T557" s="95"/>
      <c r="U557" s="95"/>
      <c r="V557" s="97"/>
      <c r="W557" s="98"/>
      <c r="X557" s="98"/>
      <c r="Y557" s="98"/>
      <c r="Z557" s="98"/>
      <c r="AA557" s="99"/>
    </row>
    <row r="558" spans="1:27" ht="12.75">
      <c r="A558" s="97"/>
      <c r="B558" s="97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4" t="s">
        <v>508</v>
      </c>
      <c r="R558" s="95"/>
      <c r="S558" s="95"/>
      <c r="T558" s="95"/>
      <c r="U558" s="95"/>
      <c r="V558" s="97"/>
      <c r="W558" s="98"/>
      <c r="X558" s="98"/>
      <c r="Y558" s="98"/>
      <c r="Z558" s="98"/>
      <c r="AA558" s="99"/>
    </row>
    <row r="559" spans="1:27" ht="12.75">
      <c r="A559" s="97"/>
      <c r="B559" s="97"/>
      <c r="C559" s="97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4" t="s">
        <v>187</v>
      </c>
      <c r="Q559" s="95"/>
      <c r="R559" s="95"/>
      <c r="S559" s="95"/>
      <c r="T559" s="95"/>
      <c r="U559" s="95"/>
      <c r="V559" s="97"/>
      <c r="W559" s="98"/>
      <c r="X559" s="98"/>
      <c r="Y559" s="98"/>
      <c r="Z559" s="98"/>
      <c r="AA559" s="99"/>
    </row>
    <row r="560" spans="1:27" ht="12.75">
      <c r="A560" s="97"/>
      <c r="B560" s="97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4" t="s">
        <v>473</v>
      </c>
      <c r="P560" s="95"/>
      <c r="Q560" s="95"/>
      <c r="R560" s="95"/>
      <c r="S560" s="95"/>
      <c r="T560" s="95"/>
      <c r="U560" s="95"/>
      <c r="V560" s="97"/>
      <c r="W560" s="98"/>
      <c r="X560" s="98"/>
      <c r="Y560" s="98"/>
      <c r="Z560" s="98"/>
      <c r="AA560" s="99"/>
    </row>
    <row r="561" spans="1:27" ht="12.75">
      <c r="A561" s="97"/>
      <c r="B561" s="97"/>
      <c r="C561" s="97"/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4" t="s">
        <v>453</v>
      </c>
      <c r="O561" s="95"/>
      <c r="P561" s="95"/>
      <c r="Q561" s="95"/>
      <c r="R561" s="95"/>
      <c r="S561" s="95"/>
      <c r="T561" s="95"/>
      <c r="U561" s="95"/>
      <c r="V561" s="97"/>
      <c r="W561" s="98"/>
      <c r="X561" s="98"/>
      <c r="Y561" s="98"/>
      <c r="Z561" s="98"/>
      <c r="AA561" s="99"/>
    </row>
    <row r="562" spans="1:27" ht="12.75">
      <c r="A562" s="97"/>
      <c r="B562" s="97"/>
      <c r="C562" s="97"/>
      <c r="D562" s="97"/>
      <c r="E562" s="97"/>
      <c r="F562" s="97"/>
      <c r="G562" s="97"/>
      <c r="H562" s="97"/>
      <c r="I562" s="97"/>
      <c r="J562" s="97"/>
      <c r="K562" s="97"/>
      <c r="L562" s="97"/>
      <c r="M562" s="94" t="s">
        <v>435</v>
      </c>
      <c r="N562" s="95"/>
      <c r="O562" s="95"/>
      <c r="P562" s="95"/>
      <c r="Q562" s="95"/>
      <c r="R562" s="95"/>
      <c r="S562" s="95"/>
      <c r="T562" s="95"/>
      <c r="U562" s="95"/>
      <c r="V562" s="97"/>
      <c r="W562" s="98"/>
      <c r="X562" s="98"/>
      <c r="Y562" s="98"/>
      <c r="Z562" s="98"/>
      <c r="AA562" s="99"/>
    </row>
    <row r="563" spans="1:27" ht="12.75">
      <c r="A563" s="97"/>
      <c r="B563" s="97"/>
      <c r="C563" s="97"/>
      <c r="D563" s="97"/>
      <c r="E563" s="97"/>
      <c r="F563" s="97"/>
      <c r="G563" s="97"/>
      <c r="H563" s="97"/>
      <c r="I563" s="97"/>
      <c r="J563" s="97"/>
      <c r="K563" s="97"/>
      <c r="L563" s="94" t="s">
        <v>187</v>
      </c>
      <c r="M563" s="95"/>
      <c r="N563" s="95"/>
      <c r="O563" s="95"/>
      <c r="P563" s="95"/>
      <c r="Q563" s="95"/>
      <c r="R563" s="95"/>
      <c r="S563" s="95"/>
      <c r="T563" s="95"/>
      <c r="U563" s="95"/>
      <c r="V563" s="97"/>
      <c r="W563" s="98"/>
      <c r="X563" s="98"/>
      <c r="Y563" s="98"/>
      <c r="Z563" s="98"/>
      <c r="AA563" s="99"/>
    </row>
    <row r="564" spans="1:27" ht="12.75">
      <c r="A564" s="97"/>
      <c r="B564" s="97"/>
      <c r="C564" s="97"/>
      <c r="D564" s="97"/>
      <c r="E564" s="97"/>
      <c r="F564" s="97"/>
      <c r="G564" s="97"/>
      <c r="H564" s="97"/>
      <c r="I564" s="97"/>
      <c r="J564" s="97"/>
      <c r="K564" s="94" t="s">
        <v>187</v>
      </c>
      <c r="L564" s="95"/>
      <c r="M564" s="95"/>
      <c r="N564" s="95"/>
      <c r="O564" s="95"/>
      <c r="P564" s="95"/>
      <c r="Q564" s="95"/>
      <c r="R564" s="95"/>
      <c r="S564" s="95"/>
      <c r="T564" s="95"/>
      <c r="U564" s="95"/>
      <c r="V564" s="97"/>
      <c r="W564" s="98"/>
      <c r="X564" s="98"/>
      <c r="Y564" s="98"/>
      <c r="Z564" s="98"/>
      <c r="AA564" s="99"/>
    </row>
    <row r="565" spans="1:27" ht="12.75">
      <c r="A565" s="97"/>
      <c r="B565" s="97"/>
      <c r="C565" s="97"/>
      <c r="D565" s="97"/>
      <c r="E565" s="97"/>
      <c r="F565" s="97"/>
      <c r="G565" s="97"/>
      <c r="H565" s="97"/>
      <c r="I565" s="97"/>
      <c r="J565" s="94" t="s">
        <v>385</v>
      </c>
      <c r="K565" s="95"/>
      <c r="L565" s="95"/>
      <c r="M565" s="95"/>
      <c r="N565" s="95"/>
      <c r="O565" s="95"/>
      <c r="P565" s="95"/>
      <c r="Q565" s="95"/>
      <c r="R565" s="95"/>
      <c r="S565" s="95"/>
      <c r="T565" s="95"/>
      <c r="U565" s="95"/>
      <c r="V565" s="97"/>
      <c r="W565" s="98"/>
      <c r="X565" s="98"/>
      <c r="Y565" s="98"/>
      <c r="Z565" s="98"/>
      <c r="AA565" s="99"/>
    </row>
    <row r="566" spans="1:27" ht="12.75">
      <c r="A566" s="97"/>
      <c r="B566" s="97"/>
      <c r="C566" s="97"/>
      <c r="D566" s="97"/>
      <c r="E566" s="97"/>
      <c r="F566" s="97"/>
      <c r="G566" s="97"/>
      <c r="H566" s="97"/>
      <c r="I566" s="94" t="s">
        <v>187</v>
      </c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  <c r="V566" s="97"/>
      <c r="W566" s="98"/>
      <c r="X566" s="98"/>
      <c r="Y566" s="98"/>
      <c r="Z566" s="98"/>
      <c r="AA566" s="99"/>
    </row>
    <row r="567" spans="1:27" ht="12.75">
      <c r="A567" s="97"/>
      <c r="B567" s="97"/>
      <c r="C567" s="97"/>
      <c r="D567" s="97"/>
      <c r="E567" s="97"/>
      <c r="F567" s="97"/>
      <c r="G567" s="97"/>
      <c r="H567" s="94" t="s">
        <v>353</v>
      </c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5"/>
      <c r="U567" s="95"/>
      <c r="V567" s="97"/>
      <c r="W567" s="98"/>
      <c r="X567" s="98"/>
      <c r="Y567" s="98"/>
      <c r="Z567" s="98"/>
      <c r="AA567" s="99"/>
    </row>
    <row r="568" spans="1:27" ht="12.75">
      <c r="A568" s="97"/>
      <c r="B568" s="97"/>
      <c r="C568" s="97"/>
      <c r="D568" s="97"/>
      <c r="E568" s="97"/>
      <c r="F568" s="97"/>
      <c r="G568" s="94" t="s">
        <v>321</v>
      </c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  <c r="T568" s="95"/>
      <c r="U568" s="95"/>
      <c r="V568" s="97"/>
      <c r="W568" s="98"/>
      <c r="X568" s="98"/>
      <c r="Y568" s="98"/>
      <c r="Z568" s="98"/>
      <c r="AA568" s="99"/>
    </row>
    <row r="569" spans="1:27" ht="12.75">
      <c r="A569" s="97"/>
      <c r="B569" s="97"/>
      <c r="C569" s="97"/>
      <c r="D569" s="97"/>
      <c r="E569" s="97"/>
      <c r="F569" s="94" t="s">
        <v>289</v>
      </c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  <c r="T569" s="95"/>
      <c r="U569" s="95"/>
      <c r="V569" s="97"/>
      <c r="W569" s="98"/>
      <c r="X569" s="98"/>
      <c r="Y569" s="98"/>
      <c r="Z569" s="98"/>
      <c r="AA569" s="99"/>
    </row>
    <row r="570" spans="1:27" ht="12.75">
      <c r="A570" s="97"/>
      <c r="B570" s="97"/>
      <c r="C570" s="97"/>
      <c r="D570" s="97"/>
      <c r="E570" s="106" t="s">
        <v>250</v>
      </c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  <c r="V570" s="97"/>
      <c r="W570" s="98"/>
      <c r="X570" s="98"/>
      <c r="Y570" s="98"/>
      <c r="Z570" s="98"/>
      <c r="AA570" s="99"/>
    </row>
    <row r="571" spans="1:27" ht="12.75">
      <c r="A571" s="97"/>
      <c r="B571" s="97"/>
      <c r="C571" s="97"/>
      <c r="D571" s="94" t="s">
        <v>209</v>
      </c>
      <c r="E571" s="95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5"/>
      <c r="U571" s="95"/>
      <c r="V571" s="97"/>
      <c r="W571" s="98"/>
      <c r="X571" s="98"/>
      <c r="Y571" s="98"/>
      <c r="Z571" s="98"/>
      <c r="AA571" s="99"/>
    </row>
    <row r="572" spans="1:27" ht="12.75">
      <c r="A572" s="97"/>
      <c r="B572" s="97"/>
      <c r="C572" s="94" t="s">
        <v>165</v>
      </c>
      <c r="D572" s="95"/>
      <c r="E572" s="95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  <c r="T572" s="95"/>
      <c r="U572" s="95"/>
      <c r="V572" s="97"/>
      <c r="W572" s="98"/>
      <c r="X572" s="98"/>
      <c r="Y572" s="98"/>
      <c r="Z572" s="98"/>
      <c r="AA572" s="99"/>
    </row>
    <row r="573" spans="1:27" ht="12.75">
      <c r="A573" s="97"/>
      <c r="B573" s="94" t="s">
        <v>188</v>
      </c>
      <c r="C573" s="95"/>
      <c r="D573" s="95"/>
      <c r="E573" s="95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5"/>
      <c r="U573" s="95"/>
      <c r="V573" s="97"/>
      <c r="W573" s="98"/>
      <c r="X573" s="98"/>
      <c r="Y573" s="98"/>
      <c r="Z573" s="98"/>
      <c r="AA573" s="99"/>
    </row>
    <row r="574" spans="1:27" ht="12.75">
      <c r="A574" s="97"/>
      <c r="B574" s="94">
        <v>59</v>
      </c>
      <c r="C574" s="94">
        <v>7338556.1</v>
      </c>
      <c r="D574" s="94">
        <v>4676984.07</v>
      </c>
      <c r="E574" s="106">
        <v>5514356.31</v>
      </c>
      <c r="F574" s="94">
        <v>1346308.02</v>
      </c>
      <c r="G574" s="94">
        <v>2027904.89</v>
      </c>
      <c r="H574" s="94">
        <v>544597</v>
      </c>
      <c r="I574" s="94" t="s">
        <v>107</v>
      </c>
      <c r="J574" s="94">
        <v>421493.33</v>
      </c>
      <c r="K574" s="94" t="s">
        <v>107</v>
      </c>
      <c r="L574" s="94">
        <v>44946.8</v>
      </c>
      <c r="M574" s="94">
        <v>19983</v>
      </c>
      <c r="N574" s="94" t="s">
        <v>107</v>
      </c>
      <c r="O574" s="94">
        <v>876215</v>
      </c>
      <c r="P574" s="94">
        <v>1500000</v>
      </c>
      <c r="Q574" s="94">
        <v>3461107.55</v>
      </c>
      <c r="R574" s="94">
        <v>670214.02</v>
      </c>
      <c r="S574" s="94" t="s">
        <v>107</v>
      </c>
      <c r="T574" s="94" t="s">
        <v>107</v>
      </c>
      <c r="U574" s="94">
        <v>100000</v>
      </c>
      <c r="V574" s="97"/>
      <c r="W574" s="98"/>
      <c r="X574" s="98"/>
      <c r="Y574" s="98"/>
      <c r="Z574" s="98"/>
      <c r="AA574" s="99"/>
    </row>
    <row r="575" spans="1:27" ht="12.75">
      <c r="A575" s="97"/>
      <c r="B575" s="97"/>
      <c r="C575" s="97"/>
      <c r="D575" s="97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4" t="s">
        <v>352</v>
      </c>
      <c r="U575" s="95"/>
      <c r="V575" s="97"/>
      <c r="W575" s="98"/>
      <c r="X575" s="98"/>
      <c r="Y575" s="98"/>
      <c r="Z575" s="98"/>
      <c r="AA575" s="99"/>
    </row>
    <row r="576" spans="1:27" ht="12.75">
      <c r="A576" s="97"/>
      <c r="B576" s="97"/>
      <c r="C576" s="97"/>
      <c r="D576" s="97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4" t="s">
        <v>352</v>
      </c>
      <c r="T576" s="95"/>
      <c r="U576" s="95"/>
      <c r="V576" s="97"/>
      <c r="W576" s="98"/>
      <c r="X576" s="98"/>
      <c r="Y576" s="98"/>
      <c r="Z576" s="98"/>
      <c r="AA576" s="99"/>
    </row>
    <row r="577" spans="1:27" ht="12.75">
      <c r="A577" s="97"/>
      <c r="B577" s="97"/>
      <c r="C577" s="97"/>
      <c r="D577" s="97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4" t="s">
        <v>541</v>
      </c>
      <c r="S577" s="95"/>
      <c r="T577" s="95"/>
      <c r="U577" s="95"/>
      <c r="V577" s="97"/>
      <c r="W577" s="98"/>
      <c r="X577" s="98"/>
      <c r="Y577" s="98"/>
      <c r="Z577" s="98"/>
      <c r="AA577" s="99"/>
    </row>
    <row r="578" spans="1:27" ht="12.75">
      <c r="A578" s="97"/>
      <c r="B578" s="97"/>
      <c r="C578" s="97"/>
      <c r="D578" s="97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4" t="s">
        <v>509</v>
      </c>
      <c r="R578" s="95"/>
      <c r="S578" s="95"/>
      <c r="T578" s="95"/>
      <c r="U578" s="95"/>
      <c r="V578" s="97"/>
      <c r="W578" s="98"/>
      <c r="X578" s="98"/>
      <c r="Y578" s="98"/>
      <c r="Z578" s="98"/>
      <c r="AA578" s="99"/>
    </row>
    <row r="579" spans="1:27" ht="12.75">
      <c r="A579" s="97"/>
      <c r="B579" s="97"/>
      <c r="C579" s="97"/>
      <c r="D579" s="97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4" t="s">
        <v>487</v>
      </c>
      <c r="Q579" s="95"/>
      <c r="R579" s="95"/>
      <c r="S579" s="95"/>
      <c r="T579" s="95"/>
      <c r="U579" s="95"/>
      <c r="V579" s="97"/>
      <c r="W579" s="98"/>
      <c r="X579" s="98"/>
      <c r="Y579" s="98"/>
      <c r="Z579" s="98"/>
      <c r="AA579" s="99"/>
    </row>
    <row r="580" spans="1:27" ht="12.75">
      <c r="A580" s="97"/>
      <c r="B580" s="97"/>
      <c r="C580" s="97"/>
      <c r="D580" s="97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4" t="s">
        <v>474</v>
      </c>
      <c r="P580" s="95"/>
      <c r="Q580" s="95"/>
      <c r="R580" s="95"/>
      <c r="S580" s="95"/>
      <c r="T580" s="95"/>
      <c r="U580" s="95"/>
      <c r="V580" s="97"/>
      <c r="W580" s="98"/>
      <c r="X580" s="98"/>
      <c r="Y580" s="98"/>
      <c r="Z580" s="98"/>
      <c r="AA580" s="99"/>
    </row>
    <row r="581" spans="1:27" ht="12.75">
      <c r="A581" s="97"/>
      <c r="B581" s="97"/>
      <c r="C581" s="97"/>
      <c r="D581" s="97"/>
      <c r="E581" s="97"/>
      <c r="F581" s="97"/>
      <c r="G581" s="97"/>
      <c r="H581" s="97"/>
      <c r="I581" s="97"/>
      <c r="J581" s="97"/>
      <c r="K581" s="97"/>
      <c r="L581" s="97"/>
      <c r="M581" s="97"/>
      <c r="N581" s="94" t="s">
        <v>352</v>
      </c>
      <c r="O581" s="95"/>
      <c r="P581" s="95"/>
      <c r="Q581" s="95"/>
      <c r="R581" s="95"/>
      <c r="S581" s="95"/>
      <c r="T581" s="95"/>
      <c r="U581" s="95"/>
      <c r="V581" s="97"/>
      <c r="W581" s="98"/>
      <c r="X581" s="98"/>
      <c r="Y581" s="98"/>
      <c r="Z581" s="98"/>
      <c r="AA581" s="99"/>
    </row>
    <row r="582" spans="1:27" ht="12.75">
      <c r="A582" s="97"/>
      <c r="B582" s="97"/>
      <c r="C582" s="97"/>
      <c r="D582" s="97"/>
      <c r="E582" s="97"/>
      <c r="F582" s="97"/>
      <c r="G582" s="97"/>
      <c r="H582" s="97"/>
      <c r="I582" s="97"/>
      <c r="J582" s="97"/>
      <c r="K582" s="97"/>
      <c r="L582" s="97"/>
      <c r="M582" s="94" t="s">
        <v>436</v>
      </c>
      <c r="N582" s="95"/>
      <c r="O582" s="95"/>
      <c r="P582" s="95"/>
      <c r="Q582" s="95"/>
      <c r="R582" s="95"/>
      <c r="S582" s="95"/>
      <c r="T582" s="95"/>
      <c r="U582" s="95"/>
      <c r="V582" s="97"/>
      <c r="W582" s="98"/>
      <c r="X582" s="98"/>
      <c r="Y582" s="98"/>
      <c r="Z582" s="98"/>
      <c r="AA582" s="99"/>
    </row>
    <row r="583" spans="1:27" ht="12.75">
      <c r="A583" s="97"/>
      <c r="B583" s="97"/>
      <c r="C583" s="97"/>
      <c r="D583" s="97"/>
      <c r="E583" s="97"/>
      <c r="F583" s="97"/>
      <c r="G583" s="97"/>
      <c r="H583" s="97"/>
      <c r="I583" s="97"/>
      <c r="J583" s="97"/>
      <c r="K583" s="97"/>
      <c r="L583" s="94" t="s">
        <v>412</v>
      </c>
      <c r="M583" s="95"/>
      <c r="N583" s="95"/>
      <c r="O583" s="95"/>
      <c r="P583" s="95"/>
      <c r="Q583" s="95"/>
      <c r="R583" s="95"/>
      <c r="S583" s="95"/>
      <c r="T583" s="95"/>
      <c r="U583" s="95"/>
      <c r="V583" s="97"/>
      <c r="W583" s="98"/>
      <c r="X583" s="98"/>
      <c r="Y583" s="98"/>
      <c r="Z583" s="98"/>
      <c r="AA583" s="99"/>
    </row>
    <row r="584" spans="1:27" ht="12.75">
      <c r="A584" s="97"/>
      <c r="B584" s="97"/>
      <c r="C584" s="97"/>
      <c r="D584" s="97"/>
      <c r="E584" s="97"/>
      <c r="F584" s="97"/>
      <c r="G584" s="97"/>
      <c r="H584" s="97"/>
      <c r="I584" s="97"/>
      <c r="J584" s="97"/>
      <c r="K584" s="94" t="s">
        <v>352</v>
      </c>
      <c r="L584" s="95"/>
      <c r="M584" s="95"/>
      <c r="N584" s="95"/>
      <c r="O584" s="95"/>
      <c r="P584" s="95"/>
      <c r="Q584" s="95"/>
      <c r="R584" s="95"/>
      <c r="S584" s="95"/>
      <c r="T584" s="95"/>
      <c r="U584" s="95"/>
      <c r="V584" s="97"/>
      <c r="W584" s="98"/>
      <c r="X584" s="98"/>
      <c r="Y584" s="98"/>
      <c r="Z584" s="98"/>
      <c r="AA584" s="99"/>
    </row>
    <row r="585" spans="1:27" ht="12.75">
      <c r="A585" s="97"/>
      <c r="B585" s="97"/>
      <c r="C585" s="97"/>
      <c r="D585" s="97"/>
      <c r="E585" s="97"/>
      <c r="F585" s="97"/>
      <c r="G585" s="97"/>
      <c r="H585" s="97"/>
      <c r="I585" s="97"/>
      <c r="J585" s="94" t="s">
        <v>386</v>
      </c>
      <c r="K585" s="95"/>
      <c r="L585" s="95"/>
      <c r="M585" s="95"/>
      <c r="N585" s="95"/>
      <c r="O585" s="95"/>
      <c r="P585" s="95"/>
      <c r="Q585" s="95"/>
      <c r="R585" s="95"/>
      <c r="S585" s="95"/>
      <c r="T585" s="95"/>
      <c r="U585" s="95"/>
      <c r="V585" s="97"/>
      <c r="W585" s="98"/>
      <c r="X585" s="98"/>
      <c r="Y585" s="98"/>
      <c r="Z585" s="98"/>
      <c r="AA585" s="99"/>
    </row>
    <row r="586" spans="1:27" ht="12.75">
      <c r="A586" s="97"/>
      <c r="B586" s="97"/>
      <c r="C586" s="97"/>
      <c r="D586" s="97"/>
      <c r="E586" s="97"/>
      <c r="F586" s="97"/>
      <c r="G586" s="97"/>
      <c r="H586" s="97"/>
      <c r="I586" s="94" t="s">
        <v>352</v>
      </c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5"/>
      <c r="U586" s="95"/>
      <c r="V586" s="97"/>
      <c r="W586" s="98"/>
      <c r="X586" s="98"/>
      <c r="Y586" s="98"/>
      <c r="Z586" s="98"/>
      <c r="AA586" s="99"/>
    </row>
    <row r="587" spans="1:27" ht="12.75">
      <c r="A587" s="97"/>
      <c r="B587" s="97"/>
      <c r="C587" s="97"/>
      <c r="D587" s="97"/>
      <c r="E587" s="97"/>
      <c r="F587" s="97"/>
      <c r="G587" s="97"/>
      <c r="H587" s="94" t="s">
        <v>354</v>
      </c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  <c r="T587" s="95"/>
      <c r="U587" s="95"/>
      <c r="V587" s="97"/>
      <c r="W587" s="98"/>
      <c r="X587" s="98"/>
      <c r="Y587" s="98"/>
      <c r="Z587" s="98"/>
      <c r="AA587" s="99"/>
    </row>
    <row r="588" spans="1:27" ht="12.75">
      <c r="A588" s="97"/>
      <c r="B588" s="97"/>
      <c r="C588" s="97"/>
      <c r="D588" s="97"/>
      <c r="E588" s="97"/>
      <c r="F588" s="97"/>
      <c r="G588" s="94" t="s">
        <v>322</v>
      </c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  <c r="T588" s="95"/>
      <c r="U588" s="95"/>
      <c r="V588" s="97"/>
      <c r="W588" s="98"/>
      <c r="X588" s="98"/>
      <c r="Y588" s="98"/>
      <c r="Z588" s="98"/>
      <c r="AA588" s="99"/>
    </row>
    <row r="589" spans="1:27" ht="12.75">
      <c r="A589" s="97"/>
      <c r="B589" s="97"/>
      <c r="C589" s="97"/>
      <c r="D589" s="97"/>
      <c r="E589" s="97"/>
      <c r="F589" s="94" t="s">
        <v>290</v>
      </c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  <c r="T589" s="95"/>
      <c r="U589" s="95"/>
      <c r="V589" s="97"/>
      <c r="W589" s="98"/>
      <c r="X589" s="98"/>
      <c r="Y589" s="98"/>
      <c r="Z589" s="98"/>
      <c r="AA589" s="99"/>
    </row>
    <row r="590" spans="1:27" ht="12.75">
      <c r="A590" s="97"/>
      <c r="B590" s="97"/>
      <c r="C590" s="97"/>
      <c r="D590" s="97"/>
      <c r="E590" s="106" t="s">
        <v>251</v>
      </c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  <c r="T590" s="95"/>
      <c r="U590" s="95"/>
      <c r="V590" s="97"/>
      <c r="W590" s="98"/>
      <c r="X590" s="98"/>
      <c r="Y590" s="98"/>
      <c r="Z590" s="98"/>
      <c r="AA590" s="99"/>
    </row>
    <row r="591" spans="1:27" ht="12.75">
      <c r="A591" s="97"/>
      <c r="B591" s="97"/>
      <c r="C591" s="97"/>
      <c r="D591" s="94" t="s">
        <v>210</v>
      </c>
      <c r="E591" s="95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  <c r="T591" s="95"/>
      <c r="U591" s="95"/>
      <c r="V591" s="97"/>
      <c r="W591" s="98"/>
      <c r="X591" s="98"/>
      <c r="Y591" s="98"/>
      <c r="Z591" s="98"/>
      <c r="AA591" s="99"/>
    </row>
    <row r="592" spans="1:27" ht="12.75">
      <c r="A592" s="97"/>
      <c r="B592" s="97"/>
      <c r="C592" s="94" t="s">
        <v>161</v>
      </c>
      <c r="D592" s="95"/>
      <c r="E592" s="95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  <c r="T592" s="95"/>
      <c r="U592" s="95"/>
      <c r="V592" s="97"/>
      <c r="W592" s="98"/>
      <c r="X592" s="98"/>
      <c r="Y592" s="98"/>
      <c r="Z592" s="98"/>
      <c r="AA592" s="99"/>
    </row>
    <row r="593" spans="1:27" ht="12.75">
      <c r="A593" s="97"/>
      <c r="B593" s="94" t="s">
        <v>189</v>
      </c>
      <c r="C593" s="95"/>
      <c r="D593" s="95"/>
      <c r="E593" s="95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  <c r="T593" s="95"/>
      <c r="U593" s="95"/>
      <c r="V593" s="97"/>
      <c r="W593" s="98"/>
      <c r="X593" s="98"/>
      <c r="Y593" s="98"/>
      <c r="Z593" s="98"/>
      <c r="AA593" s="99"/>
    </row>
    <row r="594" spans="1:27" ht="12.75">
      <c r="A594" s="97"/>
      <c r="B594" s="94">
        <v>60</v>
      </c>
      <c r="C594" s="94" t="s">
        <v>138</v>
      </c>
      <c r="D594" s="94" t="s">
        <v>138</v>
      </c>
      <c r="E594" s="106">
        <v>29122.4</v>
      </c>
      <c r="F594" s="94" t="s">
        <v>138</v>
      </c>
      <c r="G594" s="94" t="s">
        <v>138</v>
      </c>
      <c r="H594" s="94" t="s">
        <v>138</v>
      </c>
      <c r="I594" s="94" t="s">
        <v>138</v>
      </c>
      <c r="J594" s="94" t="s">
        <v>138</v>
      </c>
      <c r="K594" s="94" t="s">
        <v>138</v>
      </c>
      <c r="L594" s="94" t="s">
        <v>138</v>
      </c>
      <c r="M594" s="94" t="s">
        <v>138</v>
      </c>
      <c r="N594" s="94" t="s">
        <v>138</v>
      </c>
      <c r="O594" s="94" t="s">
        <v>138</v>
      </c>
      <c r="P594" s="94" t="s">
        <v>138</v>
      </c>
      <c r="Q594" s="94" t="s">
        <v>138</v>
      </c>
      <c r="R594" s="94" t="s">
        <v>138</v>
      </c>
      <c r="S594" s="94" t="s">
        <v>138</v>
      </c>
      <c r="T594" s="94" t="s">
        <v>138</v>
      </c>
      <c r="U594" s="94" t="s">
        <v>138</v>
      </c>
      <c r="V594" s="97"/>
      <c r="W594" s="98"/>
      <c r="X594" s="98"/>
      <c r="Y594" s="98"/>
      <c r="Z594" s="98"/>
      <c r="AA594" s="99"/>
    </row>
    <row r="595" spans="1:27" ht="12.75">
      <c r="A595" s="97"/>
      <c r="B595" s="97"/>
      <c r="C595" s="97"/>
      <c r="D595" s="97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4" t="s">
        <v>187</v>
      </c>
      <c r="U595" s="95"/>
      <c r="V595" s="97"/>
      <c r="W595" s="98"/>
      <c r="X595" s="98"/>
      <c r="Y595" s="98"/>
      <c r="Z595" s="98"/>
      <c r="AA595" s="99"/>
    </row>
    <row r="596" spans="1:27" ht="12.75">
      <c r="A596" s="97"/>
      <c r="B596" s="97"/>
      <c r="C596" s="97"/>
      <c r="D596" s="97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4" t="s">
        <v>187</v>
      </c>
      <c r="T596" s="95"/>
      <c r="U596" s="95"/>
      <c r="V596" s="97"/>
      <c r="W596" s="98"/>
      <c r="X596" s="98"/>
      <c r="Y596" s="98"/>
      <c r="Z596" s="98"/>
      <c r="AA596" s="99"/>
    </row>
    <row r="597" spans="1:27" ht="12.75">
      <c r="A597" s="97"/>
      <c r="B597" s="97"/>
      <c r="C597" s="97"/>
      <c r="D597" s="97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4" t="s">
        <v>187</v>
      </c>
      <c r="S597" s="95"/>
      <c r="T597" s="95"/>
      <c r="U597" s="95"/>
      <c r="V597" s="97"/>
      <c r="W597" s="98"/>
      <c r="X597" s="98"/>
      <c r="Y597" s="98"/>
      <c r="Z597" s="98"/>
      <c r="AA597" s="99"/>
    </row>
    <row r="598" spans="1:27" ht="12.75">
      <c r="A598" s="97"/>
      <c r="B598" s="97"/>
      <c r="C598" s="97"/>
      <c r="D598" s="97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4" t="s">
        <v>187</v>
      </c>
      <c r="R598" s="95"/>
      <c r="S598" s="95"/>
      <c r="T598" s="95"/>
      <c r="U598" s="95"/>
      <c r="V598" s="97"/>
      <c r="W598" s="98"/>
      <c r="X598" s="98"/>
      <c r="Y598" s="98"/>
      <c r="Z598" s="98"/>
      <c r="AA598" s="99"/>
    </row>
    <row r="599" spans="1:27" ht="12.75">
      <c r="A599" s="97"/>
      <c r="B599" s="97"/>
      <c r="C599" s="97"/>
      <c r="D599" s="97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4" t="s">
        <v>187</v>
      </c>
      <c r="Q599" s="95"/>
      <c r="R599" s="95"/>
      <c r="S599" s="95"/>
      <c r="T599" s="95"/>
      <c r="U599" s="95"/>
      <c r="V599" s="97"/>
      <c r="W599" s="98"/>
      <c r="X599" s="98"/>
      <c r="Y599" s="98"/>
      <c r="Z599" s="98"/>
      <c r="AA599" s="99"/>
    </row>
    <row r="600" spans="1:27" ht="12.75">
      <c r="A600" s="97"/>
      <c r="B600" s="97"/>
      <c r="C600" s="97"/>
      <c r="D600" s="97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4" t="s">
        <v>187</v>
      </c>
      <c r="P600" s="95"/>
      <c r="Q600" s="95"/>
      <c r="R600" s="95"/>
      <c r="S600" s="95"/>
      <c r="T600" s="95"/>
      <c r="U600" s="95"/>
      <c r="V600" s="97"/>
      <c r="W600" s="98"/>
      <c r="X600" s="98"/>
      <c r="Y600" s="98"/>
      <c r="Z600" s="98"/>
      <c r="AA600" s="99"/>
    </row>
    <row r="601" spans="1:27" ht="12.75">
      <c r="A601" s="97"/>
      <c r="B601" s="97"/>
      <c r="C601" s="97"/>
      <c r="D601" s="97"/>
      <c r="E601" s="97"/>
      <c r="F601" s="97"/>
      <c r="G601" s="97"/>
      <c r="H601" s="97"/>
      <c r="I601" s="97"/>
      <c r="J601" s="97"/>
      <c r="K601" s="97"/>
      <c r="L601" s="97"/>
      <c r="M601" s="97"/>
      <c r="N601" s="94" t="s">
        <v>187</v>
      </c>
      <c r="O601" s="95"/>
      <c r="P601" s="95"/>
      <c r="Q601" s="95"/>
      <c r="R601" s="95"/>
      <c r="S601" s="95"/>
      <c r="T601" s="95"/>
      <c r="U601" s="95"/>
      <c r="V601" s="97"/>
      <c r="W601" s="98"/>
      <c r="X601" s="98"/>
      <c r="Y601" s="98"/>
      <c r="Z601" s="98"/>
      <c r="AA601" s="99"/>
    </row>
    <row r="602" spans="1:27" ht="12.75">
      <c r="A602" s="97"/>
      <c r="B602" s="97"/>
      <c r="C602" s="97"/>
      <c r="D602" s="97"/>
      <c r="E602" s="97"/>
      <c r="F602" s="97"/>
      <c r="G602" s="97"/>
      <c r="H602" s="97"/>
      <c r="I602" s="97"/>
      <c r="J602" s="97"/>
      <c r="K602" s="97"/>
      <c r="L602" s="97"/>
      <c r="M602" s="94" t="s">
        <v>187</v>
      </c>
      <c r="N602" s="95"/>
      <c r="O602" s="95"/>
      <c r="P602" s="95"/>
      <c r="Q602" s="95"/>
      <c r="R602" s="95"/>
      <c r="S602" s="95"/>
      <c r="T602" s="95"/>
      <c r="U602" s="95"/>
      <c r="V602" s="97"/>
      <c r="W602" s="98"/>
      <c r="X602" s="98"/>
      <c r="Y602" s="98"/>
      <c r="Z602" s="98"/>
      <c r="AA602" s="99"/>
    </row>
    <row r="603" spans="1:27" ht="12.75">
      <c r="A603" s="97"/>
      <c r="B603" s="97"/>
      <c r="C603" s="97"/>
      <c r="D603" s="97"/>
      <c r="E603" s="97"/>
      <c r="F603" s="97"/>
      <c r="G603" s="97"/>
      <c r="H603" s="97"/>
      <c r="I603" s="97"/>
      <c r="J603" s="97"/>
      <c r="K603" s="97"/>
      <c r="L603" s="94" t="s">
        <v>187</v>
      </c>
      <c r="M603" s="95"/>
      <c r="N603" s="95"/>
      <c r="O603" s="95"/>
      <c r="P603" s="95"/>
      <c r="Q603" s="95"/>
      <c r="R603" s="95"/>
      <c r="S603" s="95"/>
      <c r="T603" s="95"/>
      <c r="U603" s="95"/>
      <c r="V603" s="97"/>
      <c r="W603" s="98"/>
      <c r="X603" s="98"/>
      <c r="Y603" s="98"/>
      <c r="Z603" s="98"/>
      <c r="AA603" s="99"/>
    </row>
    <row r="604" spans="1:27" ht="12.75">
      <c r="A604" s="97"/>
      <c r="B604" s="97"/>
      <c r="C604" s="97"/>
      <c r="D604" s="97"/>
      <c r="E604" s="97"/>
      <c r="F604" s="97"/>
      <c r="G604" s="97"/>
      <c r="H604" s="97"/>
      <c r="I604" s="97"/>
      <c r="J604" s="97"/>
      <c r="K604" s="94" t="s">
        <v>187</v>
      </c>
      <c r="L604" s="95"/>
      <c r="M604" s="95"/>
      <c r="N604" s="95"/>
      <c r="O604" s="95"/>
      <c r="P604" s="95"/>
      <c r="Q604" s="95"/>
      <c r="R604" s="95"/>
      <c r="S604" s="95"/>
      <c r="T604" s="95"/>
      <c r="U604" s="95"/>
      <c r="V604" s="97"/>
      <c r="W604" s="98"/>
      <c r="X604" s="98"/>
      <c r="Y604" s="98"/>
      <c r="Z604" s="98"/>
      <c r="AA604" s="99"/>
    </row>
    <row r="605" spans="1:27" ht="12.75">
      <c r="A605" s="97"/>
      <c r="B605" s="97"/>
      <c r="C605" s="97"/>
      <c r="D605" s="97"/>
      <c r="E605" s="97"/>
      <c r="F605" s="97"/>
      <c r="G605" s="97"/>
      <c r="H605" s="97"/>
      <c r="I605" s="97"/>
      <c r="J605" s="94" t="s">
        <v>187</v>
      </c>
      <c r="K605" s="95"/>
      <c r="L605" s="95"/>
      <c r="M605" s="95"/>
      <c r="N605" s="95"/>
      <c r="O605" s="95"/>
      <c r="P605" s="95"/>
      <c r="Q605" s="95"/>
      <c r="R605" s="95"/>
      <c r="S605" s="95"/>
      <c r="T605" s="95"/>
      <c r="U605" s="95"/>
      <c r="V605" s="97"/>
      <c r="W605" s="98"/>
      <c r="X605" s="98"/>
      <c r="Y605" s="98"/>
      <c r="Z605" s="98"/>
      <c r="AA605" s="99"/>
    </row>
    <row r="606" spans="1:27" ht="12.75">
      <c r="A606" s="97"/>
      <c r="B606" s="97"/>
      <c r="C606" s="97"/>
      <c r="D606" s="97"/>
      <c r="E606" s="97"/>
      <c r="F606" s="97"/>
      <c r="G606" s="97"/>
      <c r="H606" s="97"/>
      <c r="I606" s="94" t="s">
        <v>187</v>
      </c>
      <c r="J606" s="95"/>
      <c r="K606" s="95"/>
      <c r="L606" s="95"/>
      <c r="M606" s="95"/>
      <c r="N606" s="95"/>
      <c r="O606" s="95"/>
      <c r="P606" s="95"/>
      <c r="Q606" s="95"/>
      <c r="R606" s="95"/>
      <c r="S606" s="95"/>
      <c r="T606" s="95"/>
      <c r="U606" s="95"/>
      <c r="V606" s="97"/>
      <c r="W606" s="98"/>
      <c r="X606" s="98"/>
      <c r="Y606" s="98"/>
      <c r="Z606" s="98"/>
      <c r="AA606" s="99"/>
    </row>
    <row r="607" spans="1:27" ht="12.75">
      <c r="A607" s="97"/>
      <c r="B607" s="97"/>
      <c r="C607" s="97"/>
      <c r="D607" s="97"/>
      <c r="E607" s="97"/>
      <c r="F607" s="97"/>
      <c r="G607" s="97"/>
      <c r="H607" s="94" t="s">
        <v>187</v>
      </c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  <c r="T607" s="95"/>
      <c r="U607" s="95"/>
      <c r="V607" s="97"/>
      <c r="W607" s="98"/>
      <c r="X607" s="98"/>
      <c r="Y607" s="98"/>
      <c r="Z607" s="98"/>
      <c r="AA607" s="99"/>
    </row>
    <row r="608" spans="1:27" ht="12.75">
      <c r="A608" s="97"/>
      <c r="B608" s="97"/>
      <c r="C608" s="97"/>
      <c r="D608" s="97"/>
      <c r="E608" s="97"/>
      <c r="F608" s="97"/>
      <c r="G608" s="94" t="s">
        <v>187</v>
      </c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  <c r="S608" s="95"/>
      <c r="T608" s="95"/>
      <c r="U608" s="95"/>
      <c r="V608" s="97"/>
      <c r="W608" s="98"/>
      <c r="X608" s="98"/>
      <c r="Y608" s="98"/>
      <c r="Z608" s="98"/>
      <c r="AA608" s="99"/>
    </row>
    <row r="609" spans="1:27" ht="12.75">
      <c r="A609" s="97"/>
      <c r="B609" s="97"/>
      <c r="C609" s="97"/>
      <c r="D609" s="97"/>
      <c r="E609" s="97"/>
      <c r="F609" s="94" t="s">
        <v>187</v>
      </c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  <c r="T609" s="95"/>
      <c r="U609" s="95"/>
      <c r="V609" s="97"/>
      <c r="W609" s="98"/>
      <c r="X609" s="98"/>
      <c r="Y609" s="98"/>
      <c r="Z609" s="98"/>
      <c r="AA609" s="99"/>
    </row>
    <row r="610" spans="1:27" ht="12.75">
      <c r="A610" s="97"/>
      <c r="B610" s="97"/>
      <c r="C610" s="97"/>
      <c r="D610" s="97"/>
      <c r="E610" s="106" t="s">
        <v>252</v>
      </c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  <c r="T610" s="95"/>
      <c r="U610" s="95"/>
      <c r="V610" s="97"/>
      <c r="W610" s="98"/>
      <c r="X610" s="98"/>
      <c r="Y610" s="98"/>
      <c r="Z610" s="98"/>
      <c r="AA610" s="99"/>
    </row>
    <row r="611" spans="1:27" ht="12.75">
      <c r="A611" s="97"/>
      <c r="B611" s="97"/>
      <c r="C611" s="97"/>
      <c r="D611" s="94" t="s">
        <v>187</v>
      </c>
      <c r="E611" s="95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  <c r="T611" s="95"/>
      <c r="U611" s="95"/>
      <c r="V611" s="97"/>
      <c r="W611" s="98"/>
      <c r="X611" s="98"/>
      <c r="Y611" s="98"/>
      <c r="Z611" s="98"/>
      <c r="AA611" s="99"/>
    </row>
    <row r="612" spans="1:27" ht="12.75">
      <c r="A612" s="97"/>
      <c r="B612" s="97"/>
      <c r="C612" s="94" t="s">
        <v>187</v>
      </c>
      <c r="D612" s="95"/>
      <c r="E612" s="95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  <c r="T612" s="95"/>
      <c r="U612" s="95"/>
      <c r="V612" s="97"/>
      <c r="W612" s="98"/>
      <c r="X612" s="98"/>
      <c r="Y612" s="98"/>
      <c r="Z612" s="98"/>
      <c r="AA612" s="99"/>
    </row>
    <row r="613" spans="1:27" ht="12.75">
      <c r="A613" s="97"/>
      <c r="B613" s="94" t="s">
        <v>190</v>
      </c>
      <c r="C613" s="95"/>
      <c r="D613" s="95"/>
      <c r="E613" s="95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  <c r="T613" s="95"/>
      <c r="U613" s="95"/>
      <c r="V613" s="97"/>
      <c r="W613" s="98"/>
      <c r="X613" s="98"/>
      <c r="Y613" s="98"/>
      <c r="Z613" s="98"/>
      <c r="AA613" s="99"/>
    </row>
    <row r="614" spans="1:27" ht="12.75">
      <c r="A614" s="94" t="s">
        <v>148</v>
      </c>
      <c r="B614" s="95"/>
      <c r="C614" s="95"/>
      <c r="D614" s="95"/>
      <c r="E614" s="95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  <c r="T614" s="95"/>
      <c r="U614" s="95"/>
      <c r="V614" s="97"/>
      <c r="W614" s="98"/>
      <c r="X614" s="98"/>
      <c r="Y614" s="98"/>
      <c r="Z614" s="98"/>
      <c r="AA614" s="99"/>
    </row>
    <row r="615" spans="1:27" ht="12.75">
      <c r="A615" s="94" t="s">
        <v>119</v>
      </c>
      <c r="B615" s="94">
        <v>58</v>
      </c>
      <c r="C615" s="94">
        <v>10130322.89</v>
      </c>
      <c r="D615" s="94">
        <v>3230697.34</v>
      </c>
      <c r="E615" s="106">
        <v>4560561.14</v>
      </c>
      <c r="F615" s="94">
        <v>1977970.74</v>
      </c>
      <c r="G615" s="94">
        <v>1747211.59</v>
      </c>
      <c r="H615" s="94">
        <v>206372</v>
      </c>
      <c r="I615" s="94" t="s">
        <v>138</v>
      </c>
      <c r="J615" s="94">
        <v>432131</v>
      </c>
      <c r="K615" s="94" t="s">
        <v>138</v>
      </c>
      <c r="L615" s="94" t="s">
        <v>138</v>
      </c>
      <c r="M615" s="94">
        <v>79000</v>
      </c>
      <c r="N615" s="94">
        <v>0</v>
      </c>
      <c r="O615" s="94">
        <v>845907</v>
      </c>
      <c r="P615" s="94" t="s">
        <v>138</v>
      </c>
      <c r="Q615" s="94">
        <v>1724296</v>
      </c>
      <c r="R615" s="94">
        <v>244729.17</v>
      </c>
      <c r="S615" s="94">
        <v>0</v>
      </c>
      <c r="T615" s="94" t="s">
        <v>138</v>
      </c>
      <c r="U615" s="94" t="s">
        <v>138</v>
      </c>
      <c r="V615" s="97"/>
      <c r="W615" s="98"/>
      <c r="X615" s="98"/>
      <c r="Y615" s="98"/>
      <c r="Z615" s="98"/>
      <c r="AA615" s="99"/>
    </row>
    <row r="616" spans="1:27" ht="12.75">
      <c r="A616" s="97"/>
      <c r="B616" s="97"/>
      <c r="C616" s="97"/>
      <c r="D616" s="97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4" t="s">
        <v>187</v>
      </c>
      <c r="U616" s="95"/>
      <c r="V616" s="97"/>
      <c r="W616" s="98"/>
      <c r="X616" s="98"/>
      <c r="Y616" s="98"/>
      <c r="Z616" s="98"/>
      <c r="AA616" s="99"/>
    </row>
    <row r="617" spans="1:27" ht="12.75">
      <c r="A617" s="97"/>
      <c r="B617" s="97"/>
      <c r="C617" s="97"/>
      <c r="D617" s="97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4" t="s">
        <v>453</v>
      </c>
      <c r="T617" s="95"/>
      <c r="U617" s="95"/>
      <c r="V617" s="97"/>
      <c r="W617" s="98"/>
      <c r="X617" s="98"/>
      <c r="Y617" s="98"/>
      <c r="Z617" s="98"/>
      <c r="AA617" s="99"/>
    </row>
    <row r="618" spans="1:27" ht="12.75">
      <c r="A618" s="97"/>
      <c r="B618" s="97"/>
      <c r="C618" s="97"/>
      <c r="D618" s="97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4" t="s">
        <v>542</v>
      </c>
      <c r="S618" s="95"/>
      <c r="T618" s="95"/>
      <c r="U618" s="95"/>
      <c r="V618" s="97"/>
      <c r="W618" s="98"/>
      <c r="X618" s="98"/>
      <c r="Y618" s="98"/>
      <c r="Z618" s="98"/>
      <c r="AA618" s="99"/>
    </row>
    <row r="619" spans="1:27" ht="12.75">
      <c r="A619" s="97"/>
      <c r="B619" s="97"/>
      <c r="C619" s="97"/>
      <c r="D619" s="97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4" t="s">
        <v>510</v>
      </c>
      <c r="R619" s="95"/>
      <c r="S619" s="95"/>
      <c r="T619" s="95"/>
      <c r="U619" s="95"/>
      <c r="V619" s="97"/>
      <c r="W619" s="98"/>
      <c r="X619" s="98"/>
      <c r="Y619" s="98"/>
      <c r="Z619" s="98"/>
      <c r="AA619" s="99"/>
    </row>
    <row r="620" spans="1:27" ht="12.75">
      <c r="A620" s="97"/>
      <c r="B620" s="97"/>
      <c r="C620" s="97"/>
      <c r="D620" s="97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4" t="s">
        <v>187</v>
      </c>
      <c r="Q620" s="95"/>
      <c r="R620" s="95"/>
      <c r="S620" s="95"/>
      <c r="T620" s="95"/>
      <c r="U620" s="95"/>
      <c r="V620" s="97"/>
      <c r="W620" s="98"/>
      <c r="X620" s="98"/>
      <c r="Y620" s="98"/>
      <c r="Z620" s="98"/>
      <c r="AA620" s="99"/>
    </row>
    <row r="621" spans="1:27" ht="12.75">
      <c r="A621" s="97"/>
      <c r="B621" s="97"/>
      <c r="C621" s="97"/>
      <c r="D621" s="97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4" t="s">
        <v>475</v>
      </c>
      <c r="P621" s="95"/>
      <c r="Q621" s="95"/>
      <c r="R621" s="95"/>
      <c r="S621" s="95"/>
      <c r="T621" s="95"/>
      <c r="U621" s="95"/>
      <c r="V621" s="97"/>
      <c r="W621" s="98"/>
      <c r="X621" s="98"/>
      <c r="Y621" s="98"/>
      <c r="Z621" s="98"/>
      <c r="AA621" s="99"/>
    </row>
    <row r="622" spans="1:27" ht="12.75">
      <c r="A622" s="97"/>
      <c r="B622" s="97"/>
      <c r="C622" s="97"/>
      <c r="D622" s="97"/>
      <c r="E622" s="97"/>
      <c r="F622" s="97"/>
      <c r="G622" s="97"/>
      <c r="H622" s="97"/>
      <c r="I622" s="97"/>
      <c r="J622" s="97"/>
      <c r="K622" s="97"/>
      <c r="L622" s="97"/>
      <c r="M622" s="97"/>
      <c r="N622" s="94" t="s">
        <v>453</v>
      </c>
      <c r="O622" s="95"/>
      <c r="P622" s="95"/>
      <c r="Q622" s="95"/>
      <c r="R622" s="95"/>
      <c r="S622" s="95"/>
      <c r="T622" s="95"/>
      <c r="U622" s="95"/>
      <c r="V622" s="97"/>
      <c r="W622" s="98"/>
      <c r="X622" s="98"/>
      <c r="Y622" s="98"/>
      <c r="Z622" s="98"/>
      <c r="AA622" s="99"/>
    </row>
    <row r="623" spans="1:27" ht="12.75">
      <c r="A623" s="97"/>
      <c r="B623" s="97"/>
      <c r="C623" s="97"/>
      <c r="D623" s="97"/>
      <c r="E623" s="97"/>
      <c r="F623" s="97"/>
      <c r="G623" s="97"/>
      <c r="H623" s="97"/>
      <c r="I623" s="97"/>
      <c r="J623" s="97"/>
      <c r="K623" s="97"/>
      <c r="L623" s="97"/>
      <c r="M623" s="94" t="s">
        <v>437</v>
      </c>
      <c r="N623" s="95"/>
      <c r="O623" s="95"/>
      <c r="P623" s="95"/>
      <c r="Q623" s="95"/>
      <c r="R623" s="95"/>
      <c r="S623" s="95"/>
      <c r="T623" s="95"/>
      <c r="U623" s="95"/>
      <c r="V623" s="97"/>
      <c r="W623" s="98"/>
      <c r="X623" s="98"/>
      <c r="Y623" s="98"/>
      <c r="Z623" s="98"/>
      <c r="AA623" s="99"/>
    </row>
    <row r="624" spans="1:27" ht="12.75">
      <c r="A624" s="97"/>
      <c r="B624" s="97"/>
      <c r="C624" s="97"/>
      <c r="D624" s="97"/>
      <c r="E624" s="97"/>
      <c r="F624" s="97"/>
      <c r="G624" s="97"/>
      <c r="H624" s="97"/>
      <c r="I624" s="97"/>
      <c r="J624" s="97"/>
      <c r="K624" s="97"/>
      <c r="L624" s="94" t="s">
        <v>187</v>
      </c>
      <c r="M624" s="95"/>
      <c r="N624" s="95"/>
      <c r="O624" s="95"/>
      <c r="P624" s="95"/>
      <c r="Q624" s="95"/>
      <c r="R624" s="95"/>
      <c r="S624" s="95"/>
      <c r="T624" s="95"/>
      <c r="U624" s="95"/>
      <c r="V624" s="97"/>
      <c r="W624" s="98"/>
      <c r="X624" s="98"/>
      <c r="Y624" s="98"/>
      <c r="Z624" s="98"/>
      <c r="AA624" s="99"/>
    </row>
    <row r="625" spans="1:27" ht="12.75">
      <c r="A625" s="97"/>
      <c r="B625" s="97"/>
      <c r="C625" s="97"/>
      <c r="D625" s="97"/>
      <c r="E625" s="97"/>
      <c r="F625" s="97"/>
      <c r="G625" s="97"/>
      <c r="H625" s="97"/>
      <c r="I625" s="97"/>
      <c r="J625" s="97"/>
      <c r="K625" s="94" t="s">
        <v>187</v>
      </c>
      <c r="L625" s="95"/>
      <c r="M625" s="95"/>
      <c r="N625" s="95"/>
      <c r="O625" s="95"/>
      <c r="P625" s="95"/>
      <c r="Q625" s="95"/>
      <c r="R625" s="95"/>
      <c r="S625" s="95"/>
      <c r="T625" s="95"/>
      <c r="U625" s="95"/>
      <c r="V625" s="97"/>
      <c r="W625" s="98"/>
      <c r="X625" s="98"/>
      <c r="Y625" s="98"/>
      <c r="Z625" s="98"/>
      <c r="AA625" s="99"/>
    </row>
    <row r="626" spans="1:27" ht="12.75">
      <c r="A626" s="97"/>
      <c r="B626" s="97"/>
      <c r="C626" s="97"/>
      <c r="D626" s="97"/>
      <c r="E626" s="97"/>
      <c r="F626" s="97"/>
      <c r="G626" s="97"/>
      <c r="H626" s="97"/>
      <c r="I626" s="97"/>
      <c r="J626" s="94" t="s">
        <v>387</v>
      </c>
      <c r="K626" s="95"/>
      <c r="L626" s="95"/>
      <c r="M626" s="95"/>
      <c r="N626" s="95"/>
      <c r="O626" s="95"/>
      <c r="P626" s="95"/>
      <c r="Q626" s="95"/>
      <c r="R626" s="95"/>
      <c r="S626" s="95"/>
      <c r="T626" s="95"/>
      <c r="U626" s="95"/>
      <c r="V626" s="97"/>
      <c r="W626" s="98"/>
      <c r="X626" s="98"/>
      <c r="Y626" s="98"/>
      <c r="Z626" s="98"/>
      <c r="AA626" s="99"/>
    </row>
    <row r="627" spans="1:27" ht="12.75">
      <c r="A627" s="97"/>
      <c r="B627" s="97"/>
      <c r="C627" s="97"/>
      <c r="D627" s="97"/>
      <c r="E627" s="97"/>
      <c r="F627" s="97"/>
      <c r="G627" s="97"/>
      <c r="H627" s="97"/>
      <c r="I627" s="94" t="s">
        <v>187</v>
      </c>
      <c r="J627" s="95"/>
      <c r="K627" s="95"/>
      <c r="L627" s="95"/>
      <c r="M627" s="95"/>
      <c r="N627" s="95"/>
      <c r="O627" s="95"/>
      <c r="P627" s="95"/>
      <c r="Q627" s="95"/>
      <c r="R627" s="95"/>
      <c r="S627" s="95"/>
      <c r="T627" s="95"/>
      <c r="U627" s="95"/>
      <c r="V627" s="97"/>
      <c r="W627" s="98"/>
      <c r="X627" s="98"/>
      <c r="Y627" s="98"/>
      <c r="Z627" s="98"/>
      <c r="AA627" s="99"/>
    </row>
    <row r="628" spans="1:27" ht="12.75">
      <c r="A628" s="97"/>
      <c r="B628" s="97"/>
      <c r="C628" s="97"/>
      <c r="D628" s="97"/>
      <c r="E628" s="97"/>
      <c r="F628" s="97"/>
      <c r="G628" s="97"/>
      <c r="H628" s="94" t="s">
        <v>355</v>
      </c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  <c r="T628" s="95"/>
      <c r="U628" s="95"/>
      <c r="V628" s="97"/>
      <c r="W628" s="98"/>
      <c r="X628" s="98"/>
      <c r="Y628" s="98"/>
      <c r="Z628" s="98"/>
      <c r="AA628" s="99"/>
    </row>
    <row r="629" spans="1:27" ht="12.75">
      <c r="A629" s="97"/>
      <c r="B629" s="97"/>
      <c r="C629" s="97"/>
      <c r="D629" s="97"/>
      <c r="E629" s="97"/>
      <c r="F629" s="97"/>
      <c r="G629" s="94" t="s">
        <v>323</v>
      </c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  <c r="T629" s="95"/>
      <c r="U629" s="95"/>
      <c r="V629" s="97"/>
      <c r="W629" s="98"/>
      <c r="X629" s="98"/>
      <c r="Y629" s="98"/>
      <c r="Z629" s="98"/>
      <c r="AA629" s="99"/>
    </row>
    <row r="630" spans="1:27" ht="12.75">
      <c r="A630" s="97"/>
      <c r="B630" s="97"/>
      <c r="C630" s="97"/>
      <c r="D630" s="97"/>
      <c r="E630" s="97"/>
      <c r="F630" s="94" t="s">
        <v>291</v>
      </c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  <c r="T630" s="95"/>
      <c r="U630" s="95"/>
      <c r="V630" s="97"/>
      <c r="W630" s="98"/>
      <c r="X630" s="98"/>
      <c r="Y630" s="98"/>
      <c r="Z630" s="98"/>
      <c r="AA630" s="99"/>
    </row>
    <row r="631" spans="1:27" ht="12.75">
      <c r="A631" s="97"/>
      <c r="B631" s="97"/>
      <c r="C631" s="97"/>
      <c r="D631" s="97"/>
      <c r="E631" s="106" t="s">
        <v>253</v>
      </c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  <c r="T631" s="95"/>
      <c r="U631" s="95"/>
      <c r="V631" s="97"/>
      <c r="W631" s="98"/>
      <c r="X631" s="98"/>
      <c r="Y631" s="98"/>
      <c r="Z631" s="98"/>
      <c r="AA631" s="99"/>
    </row>
    <row r="632" spans="1:27" ht="12.75">
      <c r="A632" s="97"/>
      <c r="B632" s="97"/>
      <c r="C632" s="97"/>
      <c r="D632" s="94" t="s">
        <v>211</v>
      </c>
      <c r="E632" s="95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  <c r="V632" s="97"/>
      <c r="W632" s="98"/>
      <c r="X632" s="98"/>
      <c r="Y632" s="98"/>
      <c r="Z632" s="98"/>
      <c r="AA632" s="99"/>
    </row>
    <row r="633" spans="1:27" ht="12.75">
      <c r="A633" s="97"/>
      <c r="B633" s="97"/>
      <c r="C633" s="94" t="s">
        <v>170</v>
      </c>
      <c r="D633" s="95"/>
      <c r="E633" s="95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  <c r="S633" s="95"/>
      <c r="T633" s="95"/>
      <c r="U633" s="95"/>
      <c r="V633" s="97"/>
      <c r="W633" s="98"/>
      <c r="X633" s="98"/>
      <c r="Y633" s="98"/>
      <c r="Z633" s="98"/>
      <c r="AA633" s="99"/>
    </row>
    <row r="634" spans="1:27" ht="12.75">
      <c r="A634" s="97"/>
      <c r="B634" s="94" t="s">
        <v>188</v>
      </c>
      <c r="C634" s="95"/>
      <c r="D634" s="95"/>
      <c r="E634" s="95"/>
      <c r="F634" s="95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  <c r="S634" s="95"/>
      <c r="T634" s="95"/>
      <c r="U634" s="95"/>
      <c r="V634" s="97"/>
      <c r="W634" s="98"/>
      <c r="X634" s="98"/>
      <c r="Y634" s="98"/>
      <c r="Z634" s="98"/>
      <c r="AA634" s="99"/>
    </row>
    <row r="635" spans="1:27" ht="12.75">
      <c r="A635" s="97"/>
      <c r="B635" s="94">
        <v>59</v>
      </c>
      <c r="C635" s="94">
        <v>10471961.9</v>
      </c>
      <c r="D635" s="94">
        <v>3798346.35</v>
      </c>
      <c r="E635" s="106">
        <v>6129594.96</v>
      </c>
      <c r="F635" s="94">
        <v>1119227.94</v>
      </c>
      <c r="G635" s="94">
        <v>1988074.37</v>
      </c>
      <c r="H635" s="94">
        <v>162117</v>
      </c>
      <c r="I635" s="94" t="s">
        <v>107</v>
      </c>
      <c r="J635" s="94">
        <v>518834.02</v>
      </c>
      <c r="K635" s="94">
        <v>3000000</v>
      </c>
      <c r="L635" s="94">
        <v>99664.98</v>
      </c>
      <c r="M635" s="94">
        <v>14700</v>
      </c>
      <c r="N635" s="94" t="s">
        <v>107</v>
      </c>
      <c r="O635" s="94">
        <v>880812</v>
      </c>
      <c r="P635" s="94">
        <v>1500000</v>
      </c>
      <c r="Q635" s="94">
        <v>3525017.84</v>
      </c>
      <c r="R635" s="94">
        <v>527633.46</v>
      </c>
      <c r="S635" s="94" t="s">
        <v>107</v>
      </c>
      <c r="T635" s="94" t="s">
        <v>107</v>
      </c>
      <c r="U635" s="94">
        <v>100000</v>
      </c>
      <c r="V635" s="97"/>
      <c r="W635" s="98"/>
      <c r="X635" s="98"/>
      <c r="Y635" s="98"/>
      <c r="Z635" s="98"/>
      <c r="AA635" s="99"/>
    </row>
    <row r="636" spans="1:27" ht="12.75">
      <c r="A636" s="97"/>
      <c r="B636" s="97"/>
      <c r="C636" s="97"/>
      <c r="D636" s="97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4" t="s">
        <v>352</v>
      </c>
      <c r="U636" s="95"/>
      <c r="V636" s="97"/>
      <c r="W636" s="98"/>
      <c r="X636" s="98"/>
      <c r="Y636" s="98"/>
      <c r="Z636" s="98"/>
      <c r="AA636" s="99"/>
    </row>
    <row r="637" spans="1:27" ht="12.75">
      <c r="A637" s="97"/>
      <c r="B637" s="97"/>
      <c r="C637" s="97"/>
      <c r="D637" s="97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4" t="s">
        <v>352</v>
      </c>
      <c r="T637" s="95"/>
      <c r="U637" s="95"/>
      <c r="V637" s="97"/>
      <c r="W637" s="98"/>
      <c r="X637" s="98"/>
      <c r="Y637" s="98"/>
      <c r="Z637" s="98"/>
      <c r="AA637" s="99"/>
    </row>
    <row r="638" spans="1:27" ht="12.75">
      <c r="A638" s="97"/>
      <c r="B638" s="97"/>
      <c r="C638" s="97"/>
      <c r="D638" s="97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4" t="s">
        <v>543</v>
      </c>
      <c r="S638" s="95"/>
      <c r="T638" s="95"/>
      <c r="U638" s="95"/>
      <c r="V638" s="97"/>
      <c r="W638" s="98"/>
      <c r="X638" s="98"/>
      <c r="Y638" s="98"/>
      <c r="Z638" s="98"/>
      <c r="AA638" s="99"/>
    </row>
    <row r="639" spans="1:27" ht="12.75">
      <c r="A639" s="97"/>
      <c r="B639" s="97"/>
      <c r="C639" s="97"/>
      <c r="D639" s="97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4" t="s">
        <v>511</v>
      </c>
      <c r="R639" s="95"/>
      <c r="S639" s="95"/>
      <c r="T639" s="95"/>
      <c r="U639" s="95"/>
      <c r="V639" s="97"/>
      <c r="W639" s="98"/>
      <c r="X639" s="98"/>
      <c r="Y639" s="98"/>
      <c r="Z639" s="98"/>
      <c r="AA639" s="99"/>
    </row>
    <row r="640" spans="1:27" ht="12.75">
      <c r="A640" s="97"/>
      <c r="B640" s="97"/>
      <c r="C640" s="97"/>
      <c r="D640" s="97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4" t="s">
        <v>487</v>
      </c>
      <c r="Q640" s="95"/>
      <c r="R640" s="95"/>
      <c r="S640" s="95"/>
      <c r="T640" s="95"/>
      <c r="U640" s="95"/>
      <c r="V640" s="97"/>
      <c r="W640" s="98"/>
      <c r="X640" s="98"/>
      <c r="Y640" s="98"/>
      <c r="Z640" s="98"/>
      <c r="AA640" s="99"/>
    </row>
    <row r="641" spans="1:27" ht="12.75">
      <c r="A641" s="97"/>
      <c r="B641" s="97"/>
      <c r="C641" s="97"/>
      <c r="D641" s="97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4" t="s">
        <v>476</v>
      </c>
      <c r="P641" s="95"/>
      <c r="Q641" s="95"/>
      <c r="R641" s="95"/>
      <c r="S641" s="95"/>
      <c r="T641" s="95"/>
      <c r="U641" s="95"/>
      <c r="V641" s="97"/>
      <c r="W641" s="98"/>
      <c r="X641" s="98"/>
      <c r="Y641" s="98"/>
      <c r="Z641" s="98"/>
      <c r="AA641" s="99"/>
    </row>
    <row r="642" spans="1:27" ht="12.75">
      <c r="A642" s="97"/>
      <c r="B642" s="97"/>
      <c r="C642" s="97"/>
      <c r="D642" s="97"/>
      <c r="E642" s="97"/>
      <c r="F642" s="97"/>
      <c r="G642" s="97"/>
      <c r="H642" s="97"/>
      <c r="I642" s="97"/>
      <c r="J642" s="97"/>
      <c r="K642" s="97"/>
      <c r="L642" s="97"/>
      <c r="M642" s="97"/>
      <c r="N642" s="94" t="s">
        <v>352</v>
      </c>
      <c r="O642" s="95"/>
      <c r="P642" s="95"/>
      <c r="Q642" s="95"/>
      <c r="R642" s="95"/>
      <c r="S642" s="95"/>
      <c r="T642" s="95"/>
      <c r="U642" s="95"/>
      <c r="V642" s="97"/>
      <c r="W642" s="98"/>
      <c r="X642" s="98"/>
      <c r="Y642" s="98"/>
      <c r="Z642" s="98"/>
      <c r="AA642" s="99"/>
    </row>
    <row r="643" spans="1:27" ht="12.75">
      <c r="A643" s="97"/>
      <c r="B643" s="97"/>
      <c r="C643" s="97"/>
      <c r="D643" s="97"/>
      <c r="E643" s="97"/>
      <c r="F643" s="97"/>
      <c r="G643" s="97"/>
      <c r="H643" s="97"/>
      <c r="I643" s="97"/>
      <c r="J643" s="97"/>
      <c r="K643" s="97"/>
      <c r="L643" s="97"/>
      <c r="M643" s="94" t="s">
        <v>438</v>
      </c>
      <c r="N643" s="95"/>
      <c r="O643" s="95"/>
      <c r="P643" s="95"/>
      <c r="Q643" s="95"/>
      <c r="R643" s="95"/>
      <c r="S643" s="95"/>
      <c r="T643" s="95"/>
      <c r="U643" s="95"/>
      <c r="V643" s="97"/>
      <c r="W643" s="98"/>
      <c r="X643" s="98"/>
      <c r="Y643" s="98"/>
      <c r="Z643" s="98"/>
      <c r="AA643" s="99"/>
    </row>
    <row r="644" spans="1:27" ht="12.75">
      <c r="A644" s="97"/>
      <c r="B644" s="97"/>
      <c r="C644" s="97"/>
      <c r="D644" s="97"/>
      <c r="E644" s="97"/>
      <c r="F644" s="97"/>
      <c r="G644" s="97"/>
      <c r="H644" s="97"/>
      <c r="I644" s="97"/>
      <c r="J644" s="97"/>
      <c r="K644" s="97"/>
      <c r="L644" s="94" t="s">
        <v>413</v>
      </c>
      <c r="M644" s="95"/>
      <c r="N644" s="95"/>
      <c r="O644" s="95"/>
      <c r="P644" s="95"/>
      <c r="Q644" s="95"/>
      <c r="R644" s="95"/>
      <c r="S644" s="95"/>
      <c r="T644" s="95"/>
      <c r="U644" s="95"/>
      <c r="V644" s="97"/>
      <c r="W644" s="98"/>
      <c r="X644" s="98"/>
      <c r="Y644" s="98"/>
      <c r="Z644" s="98"/>
      <c r="AA644" s="99"/>
    </row>
    <row r="645" spans="1:27" ht="12.75">
      <c r="A645" s="97"/>
      <c r="B645" s="97"/>
      <c r="C645" s="97"/>
      <c r="D645" s="97"/>
      <c r="E645" s="97"/>
      <c r="F645" s="97"/>
      <c r="G645" s="97"/>
      <c r="H645" s="97"/>
      <c r="I645" s="97"/>
      <c r="J645" s="97"/>
      <c r="K645" s="94" t="s">
        <v>401</v>
      </c>
      <c r="L645" s="95"/>
      <c r="M645" s="95"/>
      <c r="N645" s="95"/>
      <c r="O645" s="95"/>
      <c r="P645" s="95"/>
      <c r="Q645" s="95"/>
      <c r="R645" s="95"/>
      <c r="S645" s="95"/>
      <c r="T645" s="95"/>
      <c r="U645" s="95"/>
      <c r="V645" s="97"/>
      <c r="W645" s="98"/>
      <c r="X645" s="98"/>
      <c r="Y645" s="98"/>
      <c r="Z645" s="98"/>
      <c r="AA645" s="99"/>
    </row>
    <row r="646" spans="1:27" ht="12.75">
      <c r="A646" s="97"/>
      <c r="B646" s="97"/>
      <c r="C646" s="97"/>
      <c r="D646" s="97"/>
      <c r="E646" s="97"/>
      <c r="F646" s="97"/>
      <c r="G646" s="97"/>
      <c r="H646" s="97"/>
      <c r="I646" s="97"/>
      <c r="J646" s="94" t="s">
        <v>388</v>
      </c>
      <c r="K646" s="95"/>
      <c r="L646" s="95"/>
      <c r="M646" s="95"/>
      <c r="N646" s="95"/>
      <c r="O646" s="95"/>
      <c r="P646" s="95"/>
      <c r="Q646" s="95"/>
      <c r="R646" s="95"/>
      <c r="S646" s="95"/>
      <c r="T646" s="95"/>
      <c r="U646" s="95"/>
      <c r="V646" s="97"/>
      <c r="W646" s="98"/>
      <c r="X646" s="98"/>
      <c r="Y646" s="98"/>
      <c r="Z646" s="98"/>
      <c r="AA646" s="99"/>
    </row>
    <row r="647" spans="1:27" ht="12.75">
      <c r="A647" s="97"/>
      <c r="B647" s="97"/>
      <c r="C647" s="97"/>
      <c r="D647" s="97"/>
      <c r="E647" s="97"/>
      <c r="F647" s="97"/>
      <c r="G647" s="97"/>
      <c r="H647" s="97"/>
      <c r="I647" s="94" t="s">
        <v>352</v>
      </c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5"/>
      <c r="U647" s="95"/>
      <c r="V647" s="97"/>
      <c r="W647" s="98"/>
      <c r="X647" s="98"/>
      <c r="Y647" s="98"/>
      <c r="Z647" s="98"/>
      <c r="AA647" s="99"/>
    </row>
    <row r="648" spans="1:27" ht="12.75">
      <c r="A648" s="97"/>
      <c r="B648" s="97"/>
      <c r="C648" s="97"/>
      <c r="D648" s="97"/>
      <c r="E648" s="97"/>
      <c r="F648" s="97"/>
      <c r="G648" s="97"/>
      <c r="H648" s="94" t="s">
        <v>356</v>
      </c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  <c r="T648" s="95"/>
      <c r="U648" s="95"/>
      <c r="V648" s="97"/>
      <c r="W648" s="98"/>
      <c r="X648" s="98"/>
      <c r="Y648" s="98"/>
      <c r="Z648" s="98"/>
      <c r="AA648" s="99"/>
    </row>
    <row r="649" spans="1:27" ht="12.75">
      <c r="A649" s="97"/>
      <c r="B649" s="97"/>
      <c r="C649" s="97"/>
      <c r="D649" s="97"/>
      <c r="E649" s="97"/>
      <c r="F649" s="97"/>
      <c r="G649" s="94" t="s">
        <v>324</v>
      </c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  <c r="T649" s="95"/>
      <c r="U649" s="95"/>
      <c r="V649" s="97"/>
      <c r="W649" s="98"/>
      <c r="X649" s="98"/>
      <c r="Y649" s="98"/>
      <c r="Z649" s="98"/>
      <c r="AA649" s="99"/>
    </row>
    <row r="650" spans="1:27" ht="12.75">
      <c r="A650" s="97"/>
      <c r="B650" s="97"/>
      <c r="C650" s="97"/>
      <c r="D650" s="97"/>
      <c r="E650" s="97"/>
      <c r="F650" s="94" t="s">
        <v>292</v>
      </c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  <c r="T650" s="95"/>
      <c r="U650" s="95"/>
      <c r="V650" s="97"/>
      <c r="W650" s="98"/>
      <c r="X650" s="98"/>
      <c r="Y650" s="98"/>
      <c r="Z650" s="98"/>
      <c r="AA650" s="99"/>
    </row>
    <row r="651" spans="1:27" ht="12.75">
      <c r="A651" s="97"/>
      <c r="B651" s="97"/>
      <c r="C651" s="97"/>
      <c r="D651" s="97"/>
      <c r="E651" s="106" t="s">
        <v>254</v>
      </c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  <c r="T651" s="95"/>
      <c r="U651" s="95"/>
      <c r="V651" s="97"/>
      <c r="W651" s="98"/>
      <c r="X651" s="98"/>
      <c r="Y651" s="98"/>
      <c r="Z651" s="98"/>
      <c r="AA651" s="99"/>
    </row>
    <row r="652" spans="1:27" ht="12.75">
      <c r="A652" s="97"/>
      <c r="B652" s="97"/>
      <c r="C652" s="97"/>
      <c r="D652" s="94" t="s">
        <v>212</v>
      </c>
      <c r="E652" s="95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  <c r="T652" s="95"/>
      <c r="U652" s="95"/>
      <c r="V652" s="97"/>
      <c r="W652" s="98"/>
      <c r="X652" s="98"/>
      <c r="Y652" s="98"/>
      <c r="Z652" s="98"/>
      <c r="AA652" s="99"/>
    </row>
    <row r="653" spans="1:27" ht="12.75">
      <c r="A653" s="97"/>
      <c r="B653" s="97"/>
      <c r="C653" s="94" t="s">
        <v>171</v>
      </c>
      <c r="D653" s="95"/>
      <c r="E653" s="95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  <c r="T653" s="95"/>
      <c r="U653" s="95"/>
      <c r="V653" s="97"/>
      <c r="W653" s="98"/>
      <c r="X653" s="98"/>
      <c r="Y653" s="98"/>
      <c r="Z653" s="98"/>
      <c r="AA653" s="99"/>
    </row>
    <row r="654" spans="1:27" ht="12.75">
      <c r="A654" s="97"/>
      <c r="B654" s="94" t="s">
        <v>189</v>
      </c>
      <c r="C654" s="95"/>
      <c r="D654" s="95"/>
      <c r="E654" s="95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5"/>
      <c r="U654" s="95"/>
      <c r="V654" s="97"/>
      <c r="W654" s="98"/>
      <c r="X654" s="98"/>
      <c r="Y654" s="98"/>
      <c r="Z654" s="98"/>
      <c r="AA654" s="99"/>
    </row>
    <row r="655" spans="1:27" ht="12.75">
      <c r="A655" s="97"/>
      <c r="B655" s="94">
        <v>60</v>
      </c>
      <c r="C655" s="94" t="s">
        <v>138</v>
      </c>
      <c r="D655" s="94" t="s">
        <v>138</v>
      </c>
      <c r="E655" s="106">
        <v>35626.4</v>
      </c>
      <c r="F655" s="94" t="s">
        <v>138</v>
      </c>
      <c r="G655" s="94" t="s">
        <v>138</v>
      </c>
      <c r="H655" s="94" t="s">
        <v>138</v>
      </c>
      <c r="I655" s="94" t="s">
        <v>138</v>
      </c>
      <c r="J655" s="94" t="s">
        <v>138</v>
      </c>
      <c r="K655" s="94" t="s">
        <v>138</v>
      </c>
      <c r="L655" s="94" t="s">
        <v>138</v>
      </c>
      <c r="M655" s="94" t="s">
        <v>138</v>
      </c>
      <c r="N655" s="94" t="s">
        <v>138</v>
      </c>
      <c r="O655" s="94" t="s">
        <v>138</v>
      </c>
      <c r="P655" s="94" t="s">
        <v>138</v>
      </c>
      <c r="Q655" s="94" t="s">
        <v>138</v>
      </c>
      <c r="R655" s="94" t="s">
        <v>138</v>
      </c>
      <c r="S655" s="94" t="s">
        <v>138</v>
      </c>
      <c r="T655" s="94" t="s">
        <v>138</v>
      </c>
      <c r="U655" s="94" t="s">
        <v>138</v>
      </c>
      <c r="V655" s="97"/>
      <c r="W655" s="98"/>
      <c r="X655" s="98"/>
      <c r="Y655" s="98"/>
      <c r="Z655" s="98"/>
      <c r="AA655" s="99"/>
    </row>
    <row r="656" spans="1:27" ht="12.75">
      <c r="A656" s="97"/>
      <c r="B656" s="97"/>
      <c r="C656" s="97"/>
      <c r="D656" s="97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4" t="s">
        <v>187</v>
      </c>
      <c r="U656" s="95"/>
      <c r="V656" s="97"/>
      <c r="W656" s="98"/>
      <c r="X656" s="98"/>
      <c r="Y656" s="98"/>
      <c r="Z656" s="98"/>
      <c r="AA656" s="99"/>
    </row>
    <row r="657" spans="1:27" ht="12.75">
      <c r="A657" s="97"/>
      <c r="B657" s="97"/>
      <c r="C657" s="97"/>
      <c r="D657" s="97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4" t="s">
        <v>187</v>
      </c>
      <c r="T657" s="95"/>
      <c r="U657" s="95"/>
      <c r="V657" s="97"/>
      <c r="W657" s="98"/>
      <c r="X657" s="98"/>
      <c r="Y657" s="98"/>
      <c r="Z657" s="98"/>
      <c r="AA657" s="99"/>
    </row>
    <row r="658" spans="1:27" ht="12.75">
      <c r="A658" s="97"/>
      <c r="B658" s="97"/>
      <c r="C658" s="97"/>
      <c r="D658" s="97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4" t="s">
        <v>187</v>
      </c>
      <c r="S658" s="95"/>
      <c r="T658" s="95"/>
      <c r="U658" s="95"/>
      <c r="V658" s="97"/>
      <c r="W658" s="98"/>
      <c r="X658" s="98"/>
      <c r="Y658" s="98"/>
      <c r="Z658" s="98"/>
      <c r="AA658" s="99"/>
    </row>
    <row r="659" spans="1:27" ht="12.75">
      <c r="A659" s="97"/>
      <c r="B659" s="97"/>
      <c r="C659" s="97"/>
      <c r="D659" s="97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4" t="s">
        <v>187</v>
      </c>
      <c r="R659" s="95"/>
      <c r="S659" s="95"/>
      <c r="T659" s="95"/>
      <c r="U659" s="95"/>
      <c r="V659" s="97"/>
      <c r="W659" s="98"/>
      <c r="X659" s="98"/>
      <c r="Y659" s="98"/>
      <c r="Z659" s="98"/>
      <c r="AA659" s="99"/>
    </row>
    <row r="660" spans="1:27" ht="12.75">
      <c r="A660" s="97"/>
      <c r="B660" s="97"/>
      <c r="C660" s="97"/>
      <c r="D660" s="97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4" t="s">
        <v>187</v>
      </c>
      <c r="Q660" s="95"/>
      <c r="R660" s="95"/>
      <c r="S660" s="95"/>
      <c r="T660" s="95"/>
      <c r="U660" s="95"/>
      <c r="V660" s="97"/>
      <c r="W660" s="98"/>
      <c r="X660" s="98"/>
      <c r="Y660" s="98"/>
      <c r="Z660" s="98"/>
      <c r="AA660" s="99"/>
    </row>
    <row r="661" spans="1:27" ht="12.75">
      <c r="A661" s="97"/>
      <c r="B661" s="97"/>
      <c r="C661" s="97"/>
      <c r="D661" s="97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4" t="s">
        <v>187</v>
      </c>
      <c r="P661" s="95"/>
      <c r="Q661" s="95"/>
      <c r="R661" s="95"/>
      <c r="S661" s="95"/>
      <c r="T661" s="95"/>
      <c r="U661" s="95"/>
      <c r="V661" s="97"/>
      <c r="W661" s="98"/>
      <c r="X661" s="98"/>
      <c r="Y661" s="98"/>
      <c r="Z661" s="98"/>
      <c r="AA661" s="99"/>
    </row>
    <row r="662" spans="1:27" ht="12.75">
      <c r="A662" s="97"/>
      <c r="B662" s="97"/>
      <c r="C662" s="97"/>
      <c r="D662" s="97"/>
      <c r="E662" s="97"/>
      <c r="F662" s="97"/>
      <c r="G662" s="97"/>
      <c r="H662" s="97"/>
      <c r="I662" s="97"/>
      <c r="J662" s="97"/>
      <c r="K662" s="97"/>
      <c r="L662" s="97"/>
      <c r="M662" s="97"/>
      <c r="N662" s="94" t="s">
        <v>187</v>
      </c>
      <c r="O662" s="95"/>
      <c r="P662" s="95"/>
      <c r="Q662" s="95"/>
      <c r="R662" s="95"/>
      <c r="S662" s="95"/>
      <c r="T662" s="95"/>
      <c r="U662" s="95"/>
      <c r="V662" s="97"/>
      <c r="W662" s="98"/>
      <c r="X662" s="98"/>
      <c r="Y662" s="98"/>
      <c r="Z662" s="98"/>
      <c r="AA662" s="99"/>
    </row>
    <row r="663" spans="1:27" ht="12.75">
      <c r="A663" s="97"/>
      <c r="B663" s="97"/>
      <c r="C663" s="97"/>
      <c r="D663" s="97"/>
      <c r="E663" s="97"/>
      <c r="F663" s="97"/>
      <c r="G663" s="97"/>
      <c r="H663" s="97"/>
      <c r="I663" s="97"/>
      <c r="J663" s="97"/>
      <c r="K663" s="97"/>
      <c r="L663" s="97"/>
      <c r="M663" s="94" t="s">
        <v>187</v>
      </c>
      <c r="N663" s="95"/>
      <c r="O663" s="95"/>
      <c r="P663" s="95"/>
      <c r="Q663" s="95"/>
      <c r="R663" s="95"/>
      <c r="S663" s="95"/>
      <c r="T663" s="95"/>
      <c r="U663" s="95"/>
      <c r="V663" s="97"/>
      <c r="W663" s="98"/>
      <c r="X663" s="98"/>
      <c r="Y663" s="98"/>
      <c r="Z663" s="98"/>
      <c r="AA663" s="99"/>
    </row>
    <row r="664" spans="1:27" ht="12.75">
      <c r="A664" s="97"/>
      <c r="B664" s="97"/>
      <c r="C664" s="97"/>
      <c r="D664" s="97"/>
      <c r="E664" s="97"/>
      <c r="F664" s="97"/>
      <c r="G664" s="97"/>
      <c r="H664" s="97"/>
      <c r="I664" s="97"/>
      <c r="J664" s="97"/>
      <c r="K664" s="97"/>
      <c r="L664" s="94" t="s">
        <v>187</v>
      </c>
      <c r="M664" s="95"/>
      <c r="N664" s="95"/>
      <c r="O664" s="95"/>
      <c r="P664" s="95"/>
      <c r="Q664" s="95"/>
      <c r="R664" s="95"/>
      <c r="S664" s="95"/>
      <c r="T664" s="95"/>
      <c r="U664" s="95"/>
      <c r="V664" s="97"/>
      <c r="W664" s="98"/>
      <c r="X664" s="98"/>
      <c r="Y664" s="98"/>
      <c r="Z664" s="98"/>
      <c r="AA664" s="99"/>
    </row>
    <row r="665" spans="1:27" ht="12.75">
      <c r="A665" s="97"/>
      <c r="B665" s="97"/>
      <c r="C665" s="97"/>
      <c r="D665" s="97"/>
      <c r="E665" s="97"/>
      <c r="F665" s="97"/>
      <c r="G665" s="97"/>
      <c r="H665" s="97"/>
      <c r="I665" s="97"/>
      <c r="J665" s="97"/>
      <c r="K665" s="94" t="s">
        <v>187</v>
      </c>
      <c r="L665" s="95"/>
      <c r="M665" s="95"/>
      <c r="N665" s="95"/>
      <c r="O665" s="95"/>
      <c r="P665" s="95"/>
      <c r="Q665" s="95"/>
      <c r="R665" s="95"/>
      <c r="S665" s="95"/>
      <c r="T665" s="95"/>
      <c r="U665" s="95"/>
      <c r="V665" s="97"/>
      <c r="W665" s="98"/>
      <c r="X665" s="98"/>
      <c r="Y665" s="98"/>
      <c r="Z665" s="98"/>
      <c r="AA665" s="99"/>
    </row>
    <row r="666" spans="1:27" ht="12.75">
      <c r="A666" s="97"/>
      <c r="B666" s="97"/>
      <c r="C666" s="97"/>
      <c r="D666" s="97"/>
      <c r="E666" s="97"/>
      <c r="F666" s="97"/>
      <c r="G666" s="97"/>
      <c r="H666" s="97"/>
      <c r="I666" s="97"/>
      <c r="J666" s="94" t="s">
        <v>187</v>
      </c>
      <c r="K666" s="95"/>
      <c r="L666" s="95"/>
      <c r="M666" s="95"/>
      <c r="N666" s="95"/>
      <c r="O666" s="95"/>
      <c r="P666" s="95"/>
      <c r="Q666" s="95"/>
      <c r="R666" s="95"/>
      <c r="S666" s="95"/>
      <c r="T666" s="95"/>
      <c r="U666" s="95"/>
      <c r="V666" s="97"/>
      <c r="W666" s="98"/>
      <c r="X666" s="98"/>
      <c r="Y666" s="98"/>
      <c r="Z666" s="98"/>
      <c r="AA666" s="99"/>
    </row>
    <row r="667" spans="1:27" ht="12.75">
      <c r="A667" s="97"/>
      <c r="B667" s="97"/>
      <c r="C667" s="97"/>
      <c r="D667" s="97"/>
      <c r="E667" s="97"/>
      <c r="F667" s="97"/>
      <c r="G667" s="97"/>
      <c r="H667" s="97"/>
      <c r="I667" s="94" t="s">
        <v>187</v>
      </c>
      <c r="J667" s="95"/>
      <c r="K667" s="95"/>
      <c r="L667" s="95"/>
      <c r="M667" s="95"/>
      <c r="N667" s="95"/>
      <c r="O667" s="95"/>
      <c r="P667" s="95"/>
      <c r="Q667" s="95"/>
      <c r="R667" s="95"/>
      <c r="S667" s="95"/>
      <c r="T667" s="95"/>
      <c r="U667" s="95"/>
      <c r="V667" s="97"/>
      <c r="W667" s="98"/>
      <c r="X667" s="98"/>
      <c r="Y667" s="98"/>
      <c r="Z667" s="98"/>
      <c r="AA667" s="99"/>
    </row>
    <row r="668" spans="1:27" ht="12.75">
      <c r="A668" s="97"/>
      <c r="B668" s="97"/>
      <c r="C668" s="97"/>
      <c r="D668" s="97"/>
      <c r="E668" s="97"/>
      <c r="F668" s="97"/>
      <c r="G668" s="97"/>
      <c r="H668" s="94" t="s">
        <v>187</v>
      </c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  <c r="T668" s="95"/>
      <c r="U668" s="95"/>
      <c r="V668" s="97"/>
      <c r="W668" s="98"/>
      <c r="X668" s="98"/>
      <c r="Y668" s="98"/>
      <c r="Z668" s="98"/>
      <c r="AA668" s="99"/>
    </row>
    <row r="669" spans="1:27" ht="12.75">
      <c r="A669" s="97"/>
      <c r="B669" s="97"/>
      <c r="C669" s="97"/>
      <c r="D669" s="97"/>
      <c r="E669" s="97"/>
      <c r="F669" s="97"/>
      <c r="G669" s="94" t="s">
        <v>187</v>
      </c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  <c r="S669" s="95"/>
      <c r="T669" s="95"/>
      <c r="U669" s="95"/>
      <c r="V669" s="97"/>
      <c r="W669" s="98"/>
      <c r="X669" s="98"/>
      <c r="Y669" s="98"/>
      <c r="Z669" s="98"/>
      <c r="AA669" s="99"/>
    </row>
    <row r="670" spans="1:27" ht="12.75">
      <c r="A670" s="97"/>
      <c r="B670" s="97"/>
      <c r="C670" s="97"/>
      <c r="D670" s="97"/>
      <c r="E670" s="97"/>
      <c r="F670" s="94" t="s">
        <v>187</v>
      </c>
      <c r="G670" s="95"/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  <c r="S670" s="95"/>
      <c r="T670" s="95"/>
      <c r="U670" s="95"/>
      <c r="V670" s="97"/>
      <c r="W670" s="98"/>
      <c r="X670" s="98"/>
      <c r="Y670" s="98"/>
      <c r="Z670" s="98"/>
      <c r="AA670" s="99"/>
    </row>
    <row r="671" spans="1:27" ht="12.75">
      <c r="A671" s="97"/>
      <c r="B671" s="97"/>
      <c r="C671" s="97"/>
      <c r="D671" s="97"/>
      <c r="E671" s="106" t="s">
        <v>255</v>
      </c>
      <c r="F671" s="95"/>
      <c r="G671" s="95"/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  <c r="S671" s="95"/>
      <c r="T671" s="95"/>
      <c r="U671" s="95"/>
      <c r="V671" s="97"/>
      <c r="W671" s="98"/>
      <c r="X671" s="98"/>
      <c r="Y671" s="98"/>
      <c r="Z671" s="98"/>
      <c r="AA671" s="99"/>
    </row>
    <row r="672" spans="1:27" ht="12.75">
      <c r="A672" s="97"/>
      <c r="B672" s="97"/>
      <c r="C672" s="97"/>
      <c r="D672" s="94" t="s">
        <v>187</v>
      </c>
      <c r="E672" s="95"/>
      <c r="F672" s="95"/>
      <c r="G672" s="95"/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  <c r="S672" s="95"/>
      <c r="T672" s="95"/>
      <c r="U672" s="95"/>
      <c r="V672" s="97"/>
      <c r="W672" s="98"/>
      <c r="X672" s="98"/>
      <c r="Y672" s="98"/>
      <c r="Z672" s="98"/>
      <c r="AA672" s="99"/>
    </row>
    <row r="673" spans="1:27" ht="12.75">
      <c r="A673" s="97"/>
      <c r="B673" s="97"/>
      <c r="C673" s="94" t="s">
        <v>187</v>
      </c>
      <c r="D673" s="95"/>
      <c r="E673" s="95"/>
      <c r="F673" s="95"/>
      <c r="G673" s="95"/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  <c r="S673" s="95"/>
      <c r="T673" s="95"/>
      <c r="U673" s="95"/>
      <c r="V673" s="97"/>
      <c r="W673" s="98"/>
      <c r="X673" s="98"/>
      <c r="Y673" s="98"/>
      <c r="Z673" s="98"/>
      <c r="AA673" s="99"/>
    </row>
    <row r="674" spans="1:27" ht="12.75">
      <c r="A674" s="97"/>
      <c r="B674" s="94" t="s">
        <v>190</v>
      </c>
      <c r="C674" s="95"/>
      <c r="D674" s="95"/>
      <c r="E674" s="95"/>
      <c r="F674" s="95"/>
      <c r="G674" s="95"/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  <c r="S674" s="95"/>
      <c r="T674" s="95"/>
      <c r="U674" s="95"/>
      <c r="V674" s="97"/>
      <c r="W674" s="98"/>
      <c r="X674" s="98"/>
      <c r="Y674" s="98"/>
      <c r="Z674" s="98"/>
      <c r="AA674" s="99"/>
    </row>
    <row r="675" spans="1:27" ht="12.75">
      <c r="A675" s="94" t="s">
        <v>149</v>
      </c>
      <c r="B675" s="95"/>
      <c r="C675" s="95"/>
      <c r="D675" s="95"/>
      <c r="E675" s="95"/>
      <c r="F675" s="95"/>
      <c r="G675" s="95"/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  <c r="S675" s="95"/>
      <c r="T675" s="95"/>
      <c r="U675" s="95"/>
      <c r="V675" s="97"/>
      <c r="W675" s="98"/>
      <c r="X675" s="98"/>
      <c r="Y675" s="98"/>
      <c r="Z675" s="98"/>
      <c r="AA675" s="99"/>
    </row>
    <row r="676" spans="1:27" ht="12.75">
      <c r="A676" s="94" t="s">
        <v>120</v>
      </c>
      <c r="B676" s="94">
        <v>58</v>
      </c>
      <c r="C676" s="94">
        <v>21496221.96</v>
      </c>
      <c r="D676" s="94">
        <v>8403289.35</v>
      </c>
      <c r="E676" s="106">
        <v>11564033.62</v>
      </c>
      <c r="F676" s="94">
        <v>1966952.18</v>
      </c>
      <c r="G676" s="94">
        <v>3938881.98</v>
      </c>
      <c r="H676" s="94">
        <v>86906</v>
      </c>
      <c r="I676" s="94" t="s">
        <v>138</v>
      </c>
      <c r="J676" s="94">
        <v>424720.52</v>
      </c>
      <c r="K676" s="94" t="s">
        <v>138</v>
      </c>
      <c r="L676" s="94" t="s">
        <v>138</v>
      </c>
      <c r="M676" s="94">
        <v>48400</v>
      </c>
      <c r="N676" s="94">
        <v>0</v>
      </c>
      <c r="O676" s="94">
        <v>1127312</v>
      </c>
      <c r="P676" s="94" t="s">
        <v>138</v>
      </c>
      <c r="Q676" s="94">
        <v>2478963</v>
      </c>
      <c r="R676" s="94">
        <v>275842.61</v>
      </c>
      <c r="S676" s="94">
        <v>1140</v>
      </c>
      <c r="T676" s="94" t="s">
        <v>138</v>
      </c>
      <c r="U676" s="94" t="s">
        <v>138</v>
      </c>
      <c r="V676" s="97"/>
      <c r="W676" s="98"/>
      <c r="X676" s="98"/>
      <c r="Y676" s="98"/>
      <c r="Z676" s="98"/>
      <c r="AA676" s="99"/>
    </row>
    <row r="677" spans="1:27" ht="12.75">
      <c r="A677" s="97"/>
      <c r="B677" s="97"/>
      <c r="C677" s="97"/>
      <c r="D677" s="97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4" t="s">
        <v>187</v>
      </c>
      <c r="U677" s="95"/>
      <c r="V677" s="97"/>
      <c r="W677" s="98"/>
      <c r="X677" s="98"/>
      <c r="Y677" s="98"/>
      <c r="Z677" s="98"/>
      <c r="AA677" s="99"/>
    </row>
    <row r="678" spans="1:27" ht="12.75">
      <c r="A678" s="97"/>
      <c r="B678" s="97"/>
      <c r="C678" s="97"/>
      <c r="D678" s="97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4" t="s">
        <v>561</v>
      </c>
      <c r="T678" s="95"/>
      <c r="U678" s="95"/>
      <c r="V678" s="97"/>
      <c r="W678" s="98"/>
      <c r="X678" s="98"/>
      <c r="Y678" s="98"/>
      <c r="Z678" s="98"/>
      <c r="AA678" s="99"/>
    </row>
    <row r="679" spans="1:27" ht="12.75">
      <c r="A679" s="97"/>
      <c r="B679" s="97"/>
      <c r="C679" s="97"/>
      <c r="D679" s="97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4" t="s">
        <v>544</v>
      </c>
      <c r="S679" s="95"/>
      <c r="T679" s="95"/>
      <c r="U679" s="95"/>
      <c r="V679" s="97"/>
      <c r="W679" s="98"/>
      <c r="X679" s="98"/>
      <c r="Y679" s="98"/>
      <c r="Z679" s="98"/>
      <c r="AA679" s="99"/>
    </row>
    <row r="680" spans="1:27" ht="12.75">
      <c r="A680" s="97"/>
      <c r="B680" s="97"/>
      <c r="C680" s="97"/>
      <c r="D680" s="97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4" t="s">
        <v>512</v>
      </c>
      <c r="R680" s="95"/>
      <c r="S680" s="95"/>
      <c r="T680" s="95"/>
      <c r="U680" s="95"/>
      <c r="V680" s="97"/>
      <c r="W680" s="98"/>
      <c r="X680" s="98"/>
      <c r="Y680" s="98"/>
      <c r="Z680" s="98"/>
      <c r="AA680" s="99"/>
    </row>
    <row r="681" spans="1:27" ht="12.75">
      <c r="A681" s="97"/>
      <c r="B681" s="97"/>
      <c r="C681" s="97"/>
      <c r="D681" s="97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4" t="s">
        <v>187</v>
      </c>
      <c r="Q681" s="95"/>
      <c r="R681" s="95"/>
      <c r="S681" s="95"/>
      <c r="T681" s="95"/>
      <c r="U681" s="95"/>
      <c r="V681" s="97"/>
      <c r="W681" s="98"/>
      <c r="X681" s="98"/>
      <c r="Y681" s="98"/>
      <c r="Z681" s="98"/>
      <c r="AA681" s="99"/>
    </row>
    <row r="682" spans="1:27" ht="12.75">
      <c r="A682" s="97"/>
      <c r="B682" s="97"/>
      <c r="C682" s="97"/>
      <c r="D682" s="97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4" t="s">
        <v>477</v>
      </c>
      <c r="P682" s="95"/>
      <c r="Q682" s="95"/>
      <c r="R682" s="95"/>
      <c r="S682" s="95"/>
      <c r="T682" s="95"/>
      <c r="U682" s="95"/>
      <c r="V682" s="97"/>
      <c r="W682" s="98"/>
      <c r="X682" s="98"/>
      <c r="Y682" s="98"/>
      <c r="Z682" s="98"/>
      <c r="AA682" s="99"/>
    </row>
    <row r="683" spans="1:27" ht="12.75">
      <c r="A683" s="97"/>
      <c r="B683" s="97"/>
      <c r="C683" s="97"/>
      <c r="D683" s="97"/>
      <c r="E683" s="97"/>
      <c r="F683" s="97"/>
      <c r="G683" s="97"/>
      <c r="H683" s="97"/>
      <c r="I683" s="97"/>
      <c r="J683" s="97"/>
      <c r="K683" s="97"/>
      <c r="L683" s="97"/>
      <c r="M683" s="97"/>
      <c r="N683" s="94" t="s">
        <v>453</v>
      </c>
      <c r="O683" s="95"/>
      <c r="P683" s="95"/>
      <c r="Q683" s="95"/>
      <c r="R683" s="95"/>
      <c r="S683" s="95"/>
      <c r="T683" s="95"/>
      <c r="U683" s="95"/>
      <c r="V683" s="97"/>
      <c r="W683" s="98"/>
      <c r="X683" s="98"/>
      <c r="Y683" s="98"/>
      <c r="Z683" s="98"/>
      <c r="AA683" s="99"/>
    </row>
    <row r="684" spans="1:27" ht="12.75">
      <c r="A684" s="97"/>
      <c r="B684" s="97"/>
      <c r="C684" s="97"/>
      <c r="D684" s="97"/>
      <c r="E684" s="97"/>
      <c r="F684" s="97"/>
      <c r="G684" s="97"/>
      <c r="H684" s="97"/>
      <c r="I684" s="97"/>
      <c r="J684" s="97"/>
      <c r="K684" s="97"/>
      <c r="L684" s="97"/>
      <c r="M684" s="94" t="s">
        <v>439</v>
      </c>
      <c r="N684" s="95"/>
      <c r="O684" s="95"/>
      <c r="P684" s="95"/>
      <c r="Q684" s="95"/>
      <c r="R684" s="95"/>
      <c r="S684" s="95"/>
      <c r="T684" s="95"/>
      <c r="U684" s="95"/>
      <c r="V684" s="97"/>
      <c r="W684" s="98"/>
      <c r="X684" s="98"/>
      <c r="Y684" s="98"/>
      <c r="Z684" s="98"/>
      <c r="AA684" s="99"/>
    </row>
    <row r="685" spans="1:27" ht="12.75">
      <c r="A685" s="97"/>
      <c r="B685" s="97"/>
      <c r="C685" s="97"/>
      <c r="D685" s="97"/>
      <c r="E685" s="97"/>
      <c r="F685" s="97"/>
      <c r="G685" s="97"/>
      <c r="H685" s="97"/>
      <c r="I685" s="97"/>
      <c r="J685" s="97"/>
      <c r="K685" s="97"/>
      <c r="L685" s="94" t="s">
        <v>187</v>
      </c>
      <c r="M685" s="95"/>
      <c r="N685" s="95"/>
      <c r="O685" s="95"/>
      <c r="P685" s="95"/>
      <c r="Q685" s="95"/>
      <c r="R685" s="95"/>
      <c r="S685" s="95"/>
      <c r="T685" s="95"/>
      <c r="U685" s="95"/>
      <c r="V685" s="97"/>
      <c r="W685" s="98"/>
      <c r="X685" s="98"/>
      <c r="Y685" s="98"/>
      <c r="Z685" s="98"/>
      <c r="AA685" s="99"/>
    </row>
    <row r="686" spans="1:27" ht="12.75">
      <c r="A686" s="97"/>
      <c r="B686" s="97"/>
      <c r="C686" s="97"/>
      <c r="D686" s="97"/>
      <c r="E686" s="97"/>
      <c r="F686" s="97"/>
      <c r="G686" s="97"/>
      <c r="H686" s="97"/>
      <c r="I686" s="97"/>
      <c r="J686" s="97"/>
      <c r="K686" s="94" t="s">
        <v>187</v>
      </c>
      <c r="L686" s="95"/>
      <c r="M686" s="95"/>
      <c r="N686" s="95"/>
      <c r="O686" s="95"/>
      <c r="P686" s="95"/>
      <c r="Q686" s="95"/>
      <c r="R686" s="95"/>
      <c r="S686" s="95"/>
      <c r="T686" s="95"/>
      <c r="U686" s="95"/>
      <c r="V686" s="97"/>
      <c r="W686" s="98"/>
      <c r="X686" s="98"/>
      <c r="Y686" s="98"/>
      <c r="Z686" s="98"/>
      <c r="AA686" s="99"/>
    </row>
    <row r="687" spans="1:27" ht="12.75">
      <c r="A687" s="97"/>
      <c r="B687" s="97"/>
      <c r="C687" s="97"/>
      <c r="D687" s="97"/>
      <c r="E687" s="97"/>
      <c r="F687" s="97"/>
      <c r="G687" s="97"/>
      <c r="H687" s="97"/>
      <c r="I687" s="97"/>
      <c r="J687" s="94" t="s">
        <v>389</v>
      </c>
      <c r="K687" s="95"/>
      <c r="L687" s="95"/>
      <c r="M687" s="95"/>
      <c r="N687" s="95"/>
      <c r="O687" s="95"/>
      <c r="P687" s="95"/>
      <c r="Q687" s="95"/>
      <c r="R687" s="95"/>
      <c r="S687" s="95"/>
      <c r="T687" s="95"/>
      <c r="U687" s="95"/>
      <c r="V687" s="97"/>
      <c r="W687" s="98"/>
      <c r="X687" s="98"/>
      <c r="Y687" s="98"/>
      <c r="Z687" s="98"/>
      <c r="AA687" s="99"/>
    </row>
    <row r="688" spans="1:27" ht="12.75">
      <c r="A688" s="97"/>
      <c r="B688" s="97"/>
      <c r="C688" s="97"/>
      <c r="D688" s="97"/>
      <c r="E688" s="97"/>
      <c r="F688" s="97"/>
      <c r="G688" s="97"/>
      <c r="H688" s="97"/>
      <c r="I688" s="94" t="s">
        <v>187</v>
      </c>
      <c r="J688" s="95"/>
      <c r="K688" s="95"/>
      <c r="L688" s="95"/>
      <c r="M688" s="95"/>
      <c r="N688" s="95"/>
      <c r="O688" s="95"/>
      <c r="P688" s="95"/>
      <c r="Q688" s="95"/>
      <c r="R688" s="95"/>
      <c r="S688" s="95"/>
      <c r="T688" s="95"/>
      <c r="U688" s="95"/>
      <c r="V688" s="97"/>
      <c r="W688" s="98"/>
      <c r="X688" s="98"/>
      <c r="Y688" s="98"/>
      <c r="Z688" s="98"/>
      <c r="AA688" s="99"/>
    </row>
    <row r="689" spans="1:27" ht="12.75">
      <c r="A689" s="97"/>
      <c r="B689" s="97"/>
      <c r="C689" s="97"/>
      <c r="D689" s="97"/>
      <c r="E689" s="97"/>
      <c r="F689" s="97"/>
      <c r="G689" s="97"/>
      <c r="H689" s="94" t="s">
        <v>357</v>
      </c>
      <c r="I689" s="95"/>
      <c r="J689" s="95"/>
      <c r="K689" s="95"/>
      <c r="L689" s="95"/>
      <c r="M689" s="95"/>
      <c r="N689" s="95"/>
      <c r="O689" s="95"/>
      <c r="P689" s="95"/>
      <c r="Q689" s="95"/>
      <c r="R689" s="95"/>
      <c r="S689" s="95"/>
      <c r="T689" s="95"/>
      <c r="U689" s="95"/>
      <c r="V689" s="97"/>
      <c r="W689" s="98"/>
      <c r="X689" s="98"/>
      <c r="Y689" s="98"/>
      <c r="Z689" s="98"/>
      <c r="AA689" s="99"/>
    </row>
    <row r="690" spans="1:27" ht="12.75">
      <c r="A690" s="97"/>
      <c r="B690" s="97"/>
      <c r="C690" s="97"/>
      <c r="D690" s="97"/>
      <c r="E690" s="97"/>
      <c r="F690" s="97"/>
      <c r="G690" s="94" t="s">
        <v>325</v>
      </c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  <c r="S690" s="95"/>
      <c r="T690" s="95"/>
      <c r="U690" s="95"/>
      <c r="V690" s="97"/>
      <c r="W690" s="98"/>
      <c r="X690" s="98"/>
      <c r="Y690" s="98"/>
      <c r="Z690" s="98"/>
      <c r="AA690" s="99"/>
    </row>
    <row r="691" spans="1:27" ht="12.75">
      <c r="A691" s="97"/>
      <c r="B691" s="97"/>
      <c r="C691" s="97"/>
      <c r="D691" s="97"/>
      <c r="E691" s="97"/>
      <c r="F691" s="94" t="s">
        <v>293</v>
      </c>
      <c r="G691" s="95"/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  <c r="S691" s="95"/>
      <c r="T691" s="95"/>
      <c r="U691" s="95"/>
      <c r="V691" s="97"/>
      <c r="W691" s="98"/>
      <c r="X691" s="98"/>
      <c r="Y691" s="98"/>
      <c r="Z691" s="98"/>
      <c r="AA691" s="99"/>
    </row>
    <row r="692" spans="1:27" ht="12.75">
      <c r="A692" s="97"/>
      <c r="B692" s="97"/>
      <c r="C692" s="97"/>
      <c r="D692" s="97"/>
      <c r="E692" s="106" t="s">
        <v>256</v>
      </c>
      <c r="F692" s="95"/>
      <c r="G692" s="95"/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  <c r="S692" s="95"/>
      <c r="T692" s="95"/>
      <c r="U692" s="95"/>
      <c r="V692" s="97"/>
      <c r="W692" s="98"/>
      <c r="X692" s="98"/>
      <c r="Y692" s="98"/>
      <c r="Z692" s="98"/>
      <c r="AA692" s="99"/>
    </row>
    <row r="693" spans="1:27" ht="12.75">
      <c r="A693" s="97"/>
      <c r="B693" s="97"/>
      <c r="C693" s="97"/>
      <c r="D693" s="94" t="s">
        <v>213</v>
      </c>
      <c r="E693" s="95"/>
      <c r="F693" s="95"/>
      <c r="G693" s="95"/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  <c r="S693" s="95"/>
      <c r="T693" s="95"/>
      <c r="U693" s="95"/>
      <c r="V693" s="97"/>
      <c r="W693" s="98"/>
      <c r="X693" s="98"/>
      <c r="Y693" s="98"/>
      <c r="Z693" s="98"/>
      <c r="AA693" s="99"/>
    </row>
    <row r="694" spans="1:27" ht="12.75">
      <c r="A694" s="97"/>
      <c r="B694" s="97"/>
      <c r="C694" s="94" t="s">
        <v>180</v>
      </c>
      <c r="D694" s="95"/>
      <c r="E694" s="95"/>
      <c r="F694" s="95"/>
      <c r="G694" s="95"/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  <c r="S694" s="95"/>
      <c r="T694" s="95"/>
      <c r="U694" s="95"/>
      <c r="V694" s="97"/>
      <c r="W694" s="98"/>
      <c r="X694" s="98"/>
      <c r="Y694" s="98"/>
      <c r="Z694" s="98"/>
      <c r="AA694" s="99"/>
    </row>
    <row r="695" spans="1:27" ht="12.75">
      <c r="A695" s="97"/>
      <c r="B695" s="94" t="s">
        <v>188</v>
      </c>
      <c r="C695" s="95"/>
      <c r="D695" s="95"/>
      <c r="E695" s="95"/>
      <c r="F695" s="95"/>
      <c r="G695" s="95"/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  <c r="S695" s="95"/>
      <c r="T695" s="95"/>
      <c r="U695" s="95"/>
      <c r="V695" s="97"/>
      <c r="W695" s="98"/>
      <c r="X695" s="98"/>
      <c r="Y695" s="98"/>
      <c r="Z695" s="98"/>
      <c r="AA695" s="99"/>
    </row>
    <row r="696" spans="1:27" ht="12.75">
      <c r="A696" s="97"/>
      <c r="B696" s="94">
        <v>59</v>
      </c>
      <c r="C696" s="94">
        <v>23138455.45</v>
      </c>
      <c r="D696" s="94">
        <v>7280927.29</v>
      </c>
      <c r="E696" s="106">
        <v>10813319.22</v>
      </c>
      <c r="F696" s="94">
        <v>1351422.98</v>
      </c>
      <c r="G696" s="94">
        <v>4391865.92</v>
      </c>
      <c r="H696" s="94">
        <v>43986</v>
      </c>
      <c r="I696" s="94" t="s">
        <v>107</v>
      </c>
      <c r="J696" s="94">
        <v>686431.08</v>
      </c>
      <c r="K696" s="94" t="s">
        <v>107</v>
      </c>
      <c r="L696" s="94">
        <v>114028.15</v>
      </c>
      <c r="M696" s="94">
        <v>16500</v>
      </c>
      <c r="N696" s="94" t="s">
        <v>107</v>
      </c>
      <c r="O696" s="94">
        <v>1080386</v>
      </c>
      <c r="P696" s="94" t="s">
        <v>107</v>
      </c>
      <c r="Q696" s="94">
        <v>2330915.28</v>
      </c>
      <c r="R696" s="94">
        <v>216566.32</v>
      </c>
      <c r="S696" s="94" t="s">
        <v>107</v>
      </c>
      <c r="T696" s="94" t="s">
        <v>107</v>
      </c>
      <c r="U696" s="94">
        <v>100000</v>
      </c>
      <c r="V696" s="97"/>
      <c r="W696" s="98"/>
      <c r="X696" s="98"/>
      <c r="Y696" s="98"/>
      <c r="Z696" s="98"/>
      <c r="AA696" s="99"/>
    </row>
    <row r="697" spans="1:27" ht="12.75">
      <c r="A697" s="97"/>
      <c r="B697" s="97"/>
      <c r="C697" s="97"/>
      <c r="D697" s="97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4" t="s">
        <v>352</v>
      </c>
      <c r="U697" s="95"/>
      <c r="V697" s="97"/>
      <c r="W697" s="98"/>
      <c r="X697" s="98"/>
      <c r="Y697" s="98"/>
      <c r="Z697" s="98"/>
      <c r="AA697" s="99"/>
    </row>
    <row r="698" spans="1:27" ht="12.75">
      <c r="A698" s="97"/>
      <c r="B698" s="97"/>
      <c r="C698" s="97"/>
      <c r="D698" s="97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4" t="s">
        <v>352</v>
      </c>
      <c r="T698" s="95"/>
      <c r="U698" s="95"/>
      <c r="V698" s="97"/>
      <c r="W698" s="98"/>
      <c r="X698" s="98"/>
      <c r="Y698" s="98"/>
      <c r="Z698" s="98"/>
      <c r="AA698" s="99"/>
    </row>
    <row r="699" spans="1:27" ht="12.75">
      <c r="A699" s="97"/>
      <c r="B699" s="97"/>
      <c r="C699" s="97"/>
      <c r="D699" s="97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4" t="s">
        <v>545</v>
      </c>
      <c r="S699" s="95"/>
      <c r="T699" s="95"/>
      <c r="U699" s="95"/>
      <c r="V699" s="97"/>
      <c r="W699" s="98"/>
      <c r="X699" s="98"/>
      <c r="Y699" s="98"/>
      <c r="Z699" s="98"/>
      <c r="AA699" s="99"/>
    </row>
    <row r="700" spans="1:27" ht="12.75">
      <c r="A700" s="97"/>
      <c r="B700" s="97"/>
      <c r="C700" s="97"/>
      <c r="D700" s="97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4" t="s">
        <v>513</v>
      </c>
      <c r="R700" s="95"/>
      <c r="S700" s="95"/>
      <c r="T700" s="95"/>
      <c r="U700" s="95"/>
      <c r="V700" s="97"/>
      <c r="W700" s="98"/>
      <c r="X700" s="98"/>
      <c r="Y700" s="98"/>
      <c r="Z700" s="98"/>
      <c r="AA700" s="99"/>
    </row>
    <row r="701" spans="1:27" ht="12.75">
      <c r="A701" s="97"/>
      <c r="B701" s="97"/>
      <c r="C701" s="97"/>
      <c r="D701" s="97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4" t="s">
        <v>352</v>
      </c>
      <c r="Q701" s="95"/>
      <c r="R701" s="95"/>
      <c r="S701" s="95"/>
      <c r="T701" s="95"/>
      <c r="U701" s="95"/>
      <c r="V701" s="97"/>
      <c r="W701" s="98"/>
      <c r="X701" s="98"/>
      <c r="Y701" s="98"/>
      <c r="Z701" s="98"/>
      <c r="AA701" s="99"/>
    </row>
    <row r="702" spans="1:27" ht="12.75">
      <c r="A702" s="97"/>
      <c r="B702" s="97"/>
      <c r="C702" s="97"/>
      <c r="D702" s="97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4" t="s">
        <v>478</v>
      </c>
      <c r="P702" s="95"/>
      <c r="Q702" s="95"/>
      <c r="R702" s="95"/>
      <c r="S702" s="95"/>
      <c r="T702" s="95"/>
      <c r="U702" s="95"/>
      <c r="V702" s="97"/>
      <c r="W702" s="98"/>
      <c r="X702" s="98"/>
      <c r="Y702" s="98"/>
      <c r="Z702" s="98"/>
      <c r="AA702" s="99"/>
    </row>
    <row r="703" spans="1:27" ht="12.75">
      <c r="A703" s="97"/>
      <c r="B703" s="97"/>
      <c r="C703" s="97"/>
      <c r="D703" s="97"/>
      <c r="E703" s="97"/>
      <c r="F703" s="97"/>
      <c r="G703" s="97"/>
      <c r="H703" s="97"/>
      <c r="I703" s="97"/>
      <c r="J703" s="97"/>
      <c r="K703" s="97"/>
      <c r="L703" s="97"/>
      <c r="M703" s="97"/>
      <c r="N703" s="94" t="s">
        <v>352</v>
      </c>
      <c r="O703" s="95"/>
      <c r="P703" s="95"/>
      <c r="Q703" s="95"/>
      <c r="R703" s="95"/>
      <c r="S703" s="95"/>
      <c r="T703" s="95"/>
      <c r="U703" s="95"/>
      <c r="V703" s="97"/>
      <c r="W703" s="98"/>
      <c r="X703" s="98"/>
      <c r="Y703" s="98"/>
      <c r="Z703" s="98"/>
      <c r="AA703" s="99"/>
    </row>
    <row r="704" spans="1:27" ht="12.75">
      <c r="A704" s="97"/>
      <c r="B704" s="97"/>
      <c r="C704" s="97"/>
      <c r="D704" s="97"/>
      <c r="E704" s="97"/>
      <c r="F704" s="97"/>
      <c r="G704" s="97"/>
      <c r="H704" s="97"/>
      <c r="I704" s="97"/>
      <c r="J704" s="97"/>
      <c r="K704" s="97"/>
      <c r="L704" s="97"/>
      <c r="M704" s="94" t="s">
        <v>440</v>
      </c>
      <c r="N704" s="95"/>
      <c r="O704" s="95"/>
      <c r="P704" s="95"/>
      <c r="Q704" s="95"/>
      <c r="R704" s="95"/>
      <c r="S704" s="95"/>
      <c r="T704" s="95"/>
      <c r="U704" s="95"/>
      <c r="V704" s="97"/>
      <c r="W704" s="98"/>
      <c r="X704" s="98"/>
      <c r="Y704" s="98"/>
      <c r="Z704" s="98"/>
      <c r="AA704" s="99"/>
    </row>
    <row r="705" spans="1:27" ht="12.75">
      <c r="A705" s="97"/>
      <c r="B705" s="97"/>
      <c r="C705" s="97"/>
      <c r="D705" s="97"/>
      <c r="E705" s="97"/>
      <c r="F705" s="97"/>
      <c r="G705" s="97"/>
      <c r="H705" s="97"/>
      <c r="I705" s="97"/>
      <c r="J705" s="97"/>
      <c r="K705" s="97"/>
      <c r="L705" s="94" t="s">
        <v>414</v>
      </c>
      <c r="M705" s="95"/>
      <c r="N705" s="95"/>
      <c r="O705" s="95"/>
      <c r="P705" s="95"/>
      <c r="Q705" s="95"/>
      <c r="R705" s="95"/>
      <c r="S705" s="95"/>
      <c r="T705" s="95"/>
      <c r="U705" s="95"/>
      <c r="V705" s="97"/>
      <c r="W705" s="98"/>
      <c r="X705" s="98"/>
      <c r="Y705" s="98"/>
      <c r="Z705" s="98"/>
      <c r="AA705" s="99"/>
    </row>
    <row r="706" spans="1:27" ht="12.75">
      <c r="A706" s="97"/>
      <c r="B706" s="97"/>
      <c r="C706" s="97"/>
      <c r="D706" s="97"/>
      <c r="E706" s="97"/>
      <c r="F706" s="97"/>
      <c r="G706" s="97"/>
      <c r="H706" s="97"/>
      <c r="I706" s="97"/>
      <c r="J706" s="97"/>
      <c r="K706" s="94" t="s">
        <v>352</v>
      </c>
      <c r="L706" s="95"/>
      <c r="M706" s="95"/>
      <c r="N706" s="95"/>
      <c r="O706" s="95"/>
      <c r="P706" s="95"/>
      <c r="Q706" s="95"/>
      <c r="R706" s="95"/>
      <c r="S706" s="95"/>
      <c r="T706" s="95"/>
      <c r="U706" s="95"/>
      <c r="V706" s="97"/>
      <c r="W706" s="98"/>
      <c r="X706" s="98"/>
      <c r="Y706" s="98"/>
      <c r="Z706" s="98"/>
      <c r="AA706" s="99"/>
    </row>
    <row r="707" spans="1:27" ht="12.75">
      <c r="A707" s="97"/>
      <c r="B707" s="97"/>
      <c r="C707" s="97"/>
      <c r="D707" s="97"/>
      <c r="E707" s="97"/>
      <c r="F707" s="97"/>
      <c r="G707" s="97"/>
      <c r="H707" s="97"/>
      <c r="I707" s="97"/>
      <c r="J707" s="94" t="s">
        <v>390</v>
      </c>
      <c r="K707" s="95"/>
      <c r="L707" s="95"/>
      <c r="M707" s="95"/>
      <c r="N707" s="95"/>
      <c r="O707" s="95"/>
      <c r="P707" s="95"/>
      <c r="Q707" s="95"/>
      <c r="R707" s="95"/>
      <c r="S707" s="95"/>
      <c r="T707" s="95"/>
      <c r="U707" s="95"/>
      <c r="V707" s="97"/>
      <c r="W707" s="98"/>
      <c r="X707" s="98"/>
      <c r="Y707" s="98"/>
      <c r="Z707" s="98"/>
      <c r="AA707" s="99"/>
    </row>
    <row r="708" spans="1:27" ht="12.75">
      <c r="A708" s="97"/>
      <c r="B708" s="97"/>
      <c r="C708" s="97"/>
      <c r="D708" s="97"/>
      <c r="E708" s="97"/>
      <c r="F708" s="97"/>
      <c r="G708" s="97"/>
      <c r="H708" s="97"/>
      <c r="I708" s="94" t="s">
        <v>352</v>
      </c>
      <c r="J708" s="95"/>
      <c r="K708" s="95"/>
      <c r="L708" s="95"/>
      <c r="M708" s="95"/>
      <c r="N708" s="95"/>
      <c r="O708" s="95"/>
      <c r="P708" s="95"/>
      <c r="Q708" s="95"/>
      <c r="R708" s="95"/>
      <c r="S708" s="95"/>
      <c r="T708" s="95"/>
      <c r="U708" s="95"/>
      <c r="V708" s="97"/>
      <c r="W708" s="98"/>
      <c r="X708" s="98"/>
      <c r="Y708" s="98"/>
      <c r="Z708" s="98"/>
      <c r="AA708" s="99"/>
    </row>
    <row r="709" spans="1:27" ht="12.75">
      <c r="A709" s="97"/>
      <c r="B709" s="97"/>
      <c r="C709" s="97"/>
      <c r="D709" s="97"/>
      <c r="E709" s="97"/>
      <c r="F709" s="97"/>
      <c r="G709" s="97"/>
      <c r="H709" s="94" t="s">
        <v>358</v>
      </c>
      <c r="I709" s="95"/>
      <c r="J709" s="95"/>
      <c r="K709" s="95"/>
      <c r="L709" s="95"/>
      <c r="M709" s="95"/>
      <c r="N709" s="95"/>
      <c r="O709" s="95"/>
      <c r="P709" s="95"/>
      <c r="Q709" s="95"/>
      <c r="R709" s="95"/>
      <c r="S709" s="95"/>
      <c r="T709" s="95"/>
      <c r="U709" s="95"/>
      <c r="V709" s="97"/>
      <c r="W709" s="98"/>
      <c r="X709" s="98"/>
      <c r="Y709" s="98"/>
      <c r="Z709" s="98"/>
      <c r="AA709" s="99"/>
    </row>
    <row r="710" spans="1:27" ht="12.75">
      <c r="A710" s="97"/>
      <c r="B710" s="97"/>
      <c r="C710" s="97"/>
      <c r="D710" s="97"/>
      <c r="E710" s="97"/>
      <c r="F710" s="97"/>
      <c r="G710" s="94" t="s">
        <v>326</v>
      </c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  <c r="S710" s="95"/>
      <c r="T710" s="95"/>
      <c r="U710" s="95"/>
      <c r="V710" s="97"/>
      <c r="W710" s="98"/>
      <c r="X710" s="98"/>
      <c r="Y710" s="98"/>
      <c r="Z710" s="98"/>
      <c r="AA710" s="99"/>
    </row>
    <row r="711" spans="1:27" ht="12.75">
      <c r="A711" s="97"/>
      <c r="B711" s="97"/>
      <c r="C711" s="97"/>
      <c r="D711" s="97"/>
      <c r="E711" s="97"/>
      <c r="F711" s="94" t="s">
        <v>294</v>
      </c>
      <c r="G711" s="95"/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  <c r="S711" s="95"/>
      <c r="T711" s="95"/>
      <c r="U711" s="95"/>
      <c r="V711" s="97"/>
      <c r="W711" s="98"/>
      <c r="X711" s="98"/>
      <c r="Y711" s="98"/>
      <c r="Z711" s="98"/>
      <c r="AA711" s="99"/>
    </row>
    <row r="712" spans="1:27" ht="12.75">
      <c r="A712" s="97"/>
      <c r="B712" s="97"/>
      <c r="C712" s="97"/>
      <c r="D712" s="97"/>
      <c r="E712" s="106" t="s">
        <v>257</v>
      </c>
      <c r="F712" s="95"/>
      <c r="G712" s="95"/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  <c r="S712" s="95"/>
      <c r="T712" s="95"/>
      <c r="U712" s="95"/>
      <c r="V712" s="97"/>
      <c r="W712" s="98"/>
      <c r="X712" s="98"/>
      <c r="Y712" s="98"/>
      <c r="Z712" s="98"/>
      <c r="AA712" s="99"/>
    </row>
    <row r="713" spans="1:27" ht="12.75">
      <c r="A713" s="97"/>
      <c r="B713" s="97"/>
      <c r="C713" s="97"/>
      <c r="D713" s="94" t="s">
        <v>214</v>
      </c>
      <c r="E713" s="95"/>
      <c r="F713" s="95"/>
      <c r="G713" s="95"/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  <c r="S713" s="95"/>
      <c r="T713" s="95"/>
      <c r="U713" s="95"/>
      <c r="V713" s="97"/>
      <c r="W713" s="98"/>
      <c r="X713" s="98"/>
      <c r="Y713" s="98"/>
      <c r="Z713" s="98"/>
      <c r="AA713" s="99"/>
    </row>
    <row r="714" spans="1:27" ht="12.75">
      <c r="A714" s="97"/>
      <c r="B714" s="97"/>
      <c r="C714" s="94" t="s">
        <v>182</v>
      </c>
      <c r="D714" s="95"/>
      <c r="E714" s="95"/>
      <c r="F714" s="95"/>
      <c r="G714" s="95"/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  <c r="S714" s="95"/>
      <c r="T714" s="95"/>
      <c r="U714" s="95"/>
      <c r="V714" s="97"/>
      <c r="W714" s="98"/>
      <c r="X714" s="98"/>
      <c r="Y714" s="98"/>
      <c r="Z714" s="98"/>
      <c r="AA714" s="99"/>
    </row>
    <row r="715" spans="1:27" ht="12.75">
      <c r="A715" s="97"/>
      <c r="B715" s="94" t="s">
        <v>189</v>
      </c>
      <c r="C715" s="95"/>
      <c r="D715" s="95"/>
      <c r="E715" s="95"/>
      <c r="F715" s="95"/>
      <c r="G715" s="95"/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  <c r="S715" s="95"/>
      <c r="T715" s="95"/>
      <c r="U715" s="95"/>
      <c r="V715" s="97"/>
      <c r="W715" s="98"/>
      <c r="X715" s="98"/>
      <c r="Y715" s="98"/>
      <c r="Z715" s="98"/>
      <c r="AA715" s="99"/>
    </row>
    <row r="716" spans="1:27" ht="12.75">
      <c r="A716" s="97"/>
      <c r="B716" s="94">
        <v>60</v>
      </c>
      <c r="C716" s="94" t="s">
        <v>138</v>
      </c>
      <c r="D716" s="94" t="s">
        <v>138</v>
      </c>
      <c r="E716" s="106">
        <v>56777.6</v>
      </c>
      <c r="F716" s="94" t="s">
        <v>138</v>
      </c>
      <c r="G716" s="94" t="s">
        <v>138</v>
      </c>
      <c r="H716" s="94" t="s">
        <v>138</v>
      </c>
      <c r="I716" s="94" t="s">
        <v>138</v>
      </c>
      <c r="J716" s="94" t="s">
        <v>138</v>
      </c>
      <c r="K716" s="94" t="s">
        <v>138</v>
      </c>
      <c r="L716" s="94" t="s">
        <v>138</v>
      </c>
      <c r="M716" s="94" t="s">
        <v>138</v>
      </c>
      <c r="N716" s="94" t="s">
        <v>138</v>
      </c>
      <c r="O716" s="94" t="s">
        <v>138</v>
      </c>
      <c r="P716" s="94" t="s">
        <v>138</v>
      </c>
      <c r="Q716" s="94" t="s">
        <v>138</v>
      </c>
      <c r="R716" s="94" t="s">
        <v>138</v>
      </c>
      <c r="S716" s="94" t="s">
        <v>138</v>
      </c>
      <c r="T716" s="94" t="s">
        <v>138</v>
      </c>
      <c r="U716" s="94" t="s">
        <v>138</v>
      </c>
      <c r="V716" s="97"/>
      <c r="W716" s="98"/>
      <c r="X716" s="98"/>
      <c r="Y716" s="98"/>
      <c r="Z716" s="98"/>
      <c r="AA716" s="99"/>
    </row>
    <row r="717" spans="1:27" ht="12.75">
      <c r="A717" s="97"/>
      <c r="B717" s="97"/>
      <c r="C717" s="97"/>
      <c r="D717" s="97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4" t="s">
        <v>187</v>
      </c>
      <c r="U717" s="95"/>
      <c r="V717" s="97"/>
      <c r="W717" s="98"/>
      <c r="X717" s="98"/>
      <c r="Y717" s="98"/>
      <c r="Z717" s="98"/>
      <c r="AA717" s="99"/>
    </row>
    <row r="718" spans="1:27" ht="12.75">
      <c r="A718" s="97"/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4" t="s">
        <v>187</v>
      </c>
      <c r="T718" s="95"/>
      <c r="U718" s="95"/>
      <c r="V718" s="97"/>
      <c r="W718" s="98"/>
      <c r="X718" s="98"/>
      <c r="Y718" s="98"/>
      <c r="Z718" s="98"/>
      <c r="AA718" s="99"/>
    </row>
    <row r="719" spans="1:27" ht="12.75">
      <c r="A719" s="97"/>
      <c r="B719" s="97"/>
      <c r="C719" s="97"/>
      <c r="D719" s="97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4" t="s">
        <v>187</v>
      </c>
      <c r="S719" s="95"/>
      <c r="T719" s="95"/>
      <c r="U719" s="95"/>
      <c r="V719" s="97"/>
      <c r="W719" s="98"/>
      <c r="X719" s="98"/>
      <c r="Y719" s="98"/>
      <c r="Z719" s="98"/>
      <c r="AA719" s="99"/>
    </row>
    <row r="720" spans="1:27" ht="12.75">
      <c r="A720" s="97"/>
      <c r="B720" s="97"/>
      <c r="C720" s="97"/>
      <c r="D720" s="97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4" t="s">
        <v>187</v>
      </c>
      <c r="R720" s="95"/>
      <c r="S720" s="95"/>
      <c r="T720" s="95"/>
      <c r="U720" s="95"/>
      <c r="V720" s="97"/>
      <c r="W720" s="98"/>
      <c r="X720" s="98"/>
      <c r="Y720" s="98"/>
      <c r="Z720" s="98"/>
      <c r="AA720" s="99"/>
    </row>
    <row r="721" spans="1:27" ht="12.75">
      <c r="A721" s="97"/>
      <c r="B721" s="97"/>
      <c r="C721" s="97"/>
      <c r="D721" s="97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4" t="s">
        <v>187</v>
      </c>
      <c r="Q721" s="95"/>
      <c r="R721" s="95"/>
      <c r="S721" s="95"/>
      <c r="T721" s="95"/>
      <c r="U721" s="95"/>
      <c r="V721" s="97"/>
      <c r="W721" s="98"/>
      <c r="X721" s="98"/>
      <c r="Y721" s="98"/>
      <c r="Z721" s="98"/>
      <c r="AA721" s="99"/>
    </row>
    <row r="722" spans="1:27" ht="12.75">
      <c r="A722" s="97"/>
      <c r="B722" s="97"/>
      <c r="C722" s="97"/>
      <c r="D722" s="97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4" t="s">
        <v>187</v>
      </c>
      <c r="P722" s="95"/>
      <c r="Q722" s="95"/>
      <c r="R722" s="95"/>
      <c r="S722" s="95"/>
      <c r="T722" s="95"/>
      <c r="U722" s="95"/>
      <c r="V722" s="97"/>
      <c r="W722" s="98"/>
      <c r="X722" s="98"/>
      <c r="Y722" s="98"/>
      <c r="Z722" s="98"/>
      <c r="AA722" s="99"/>
    </row>
    <row r="723" spans="1:27" ht="12.75">
      <c r="A723" s="97"/>
      <c r="B723" s="97"/>
      <c r="C723" s="97"/>
      <c r="D723" s="97"/>
      <c r="E723" s="97"/>
      <c r="F723" s="97"/>
      <c r="G723" s="97"/>
      <c r="H723" s="97"/>
      <c r="I723" s="97"/>
      <c r="J723" s="97"/>
      <c r="K723" s="97"/>
      <c r="L723" s="97"/>
      <c r="M723" s="97"/>
      <c r="N723" s="94" t="s">
        <v>187</v>
      </c>
      <c r="O723" s="95"/>
      <c r="P723" s="95"/>
      <c r="Q723" s="95"/>
      <c r="R723" s="95"/>
      <c r="S723" s="95"/>
      <c r="T723" s="95"/>
      <c r="U723" s="95"/>
      <c r="V723" s="97"/>
      <c r="W723" s="98"/>
      <c r="X723" s="98"/>
      <c r="Y723" s="98"/>
      <c r="Z723" s="98"/>
      <c r="AA723" s="99"/>
    </row>
    <row r="724" spans="1:27" ht="12.75">
      <c r="A724" s="97"/>
      <c r="B724" s="97"/>
      <c r="C724" s="97"/>
      <c r="D724" s="97"/>
      <c r="E724" s="97"/>
      <c r="F724" s="97"/>
      <c r="G724" s="97"/>
      <c r="H724" s="97"/>
      <c r="I724" s="97"/>
      <c r="J724" s="97"/>
      <c r="K724" s="97"/>
      <c r="L724" s="97"/>
      <c r="M724" s="94" t="s">
        <v>187</v>
      </c>
      <c r="N724" s="95"/>
      <c r="O724" s="95"/>
      <c r="P724" s="95"/>
      <c r="Q724" s="95"/>
      <c r="R724" s="95"/>
      <c r="S724" s="95"/>
      <c r="T724" s="95"/>
      <c r="U724" s="95"/>
      <c r="V724" s="97"/>
      <c r="W724" s="98"/>
      <c r="X724" s="98"/>
      <c r="Y724" s="98"/>
      <c r="Z724" s="98"/>
      <c r="AA724" s="99"/>
    </row>
    <row r="725" spans="1:27" ht="12.75">
      <c r="A725" s="97"/>
      <c r="B725" s="97"/>
      <c r="C725" s="97"/>
      <c r="D725" s="97"/>
      <c r="E725" s="97"/>
      <c r="F725" s="97"/>
      <c r="G725" s="97"/>
      <c r="H725" s="97"/>
      <c r="I725" s="97"/>
      <c r="J725" s="97"/>
      <c r="K725" s="97"/>
      <c r="L725" s="94" t="s">
        <v>187</v>
      </c>
      <c r="M725" s="95"/>
      <c r="N725" s="95"/>
      <c r="O725" s="95"/>
      <c r="P725" s="95"/>
      <c r="Q725" s="95"/>
      <c r="R725" s="95"/>
      <c r="S725" s="95"/>
      <c r="T725" s="95"/>
      <c r="U725" s="95"/>
      <c r="V725" s="97"/>
      <c r="W725" s="98"/>
      <c r="X725" s="98"/>
      <c r="Y725" s="98"/>
      <c r="Z725" s="98"/>
      <c r="AA725" s="99"/>
    </row>
    <row r="726" spans="1:27" ht="12.75">
      <c r="A726" s="97"/>
      <c r="B726" s="97"/>
      <c r="C726" s="97"/>
      <c r="D726" s="97"/>
      <c r="E726" s="97"/>
      <c r="F726" s="97"/>
      <c r="G726" s="97"/>
      <c r="H726" s="97"/>
      <c r="I726" s="97"/>
      <c r="J726" s="97"/>
      <c r="K726" s="94" t="s">
        <v>187</v>
      </c>
      <c r="L726" s="95"/>
      <c r="M726" s="95"/>
      <c r="N726" s="95"/>
      <c r="O726" s="95"/>
      <c r="P726" s="95"/>
      <c r="Q726" s="95"/>
      <c r="R726" s="95"/>
      <c r="S726" s="95"/>
      <c r="T726" s="95"/>
      <c r="U726" s="95"/>
      <c r="V726" s="97"/>
      <c r="W726" s="98"/>
      <c r="X726" s="98"/>
      <c r="Y726" s="98"/>
      <c r="Z726" s="98"/>
      <c r="AA726" s="99"/>
    </row>
    <row r="727" spans="1:27" ht="12.75">
      <c r="A727" s="97"/>
      <c r="B727" s="97"/>
      <c r="C727" s="97"/>
      <c r="D727" s="97"/>
      <c r="E727" s="97"/>
      <c r="F727" s="97"/>
      <c r="G727" s="97"/>
      <c r="H727" s="97"/>
      <c r="I727" s="97"/>
      <c r="J727" s="94" t="s">
        <v>187</v>
      </c>
      <c r="K727" s="95"/>
      <c r="L727" s="95"/>
      <c r="M727" s="95"/>
      <c r="N727" s="95"/>
      <c r="O727" s="95"/>
      <c r="P727" s="95"/>
      <c r="Q727" s="95"/>
      <c r="R727" s="95"/>
      <c r="S727" s="95"/>
      <c r="T727" s="95"/>
      <c r="U727" s="95"/>
      <c r="V727" s="97"/>
      <c r="W727" s="98"/>
      <c r="X727" s="98"/>
      <c r="Y727" s="98"/>
      <c r="Z727" s="98"/>
      <c r="AA727" s="99"/>
    </row>
    <row r="728" spans="1:27" ht="12.75">
      <c r="A728" s="97"/>
      <c r="B728" s="97"/>
      <c r="C728" s="97"/>
      <c r="D728" s="97"/>
      <c r="E728" s="97"/>
      <c r="F728" s="97"/>
      <c r="G728" s="97"/>
      <c r="H728" s="97"/>
      <c r="I728" s="94" t="s">
        <v>187</v>
      </c>
      <c r="J728" s="95"/>
      <c r="K728" s="95"/>
      <c r="L728" s="95"/>
      <c r="M728" s="95"/>
      <c r="N728" s="95"/>
      <c r="O728" s="95"/>
      <c r="P728" s="95"/>
      <c r="Q728" s="95"/>
      <c r="R728" s="95"/>
      <c r="S728" s="95"/>
      <c r="T728" s="95"/>
      <c r="U728" s="95"/>
      <c r="V728" s="97"/>
      <c r="W728" s="98"/>
      <c r="X728" s="98"/>
      <c r="Y728" s="98"/>
      <c r="Z728" s="98"/>
      <c r="AA728" s="99"/>
    </row>
    <row r="729" spans="1:27" ht="12.75">
      <c r="A729" s="97"/>
      <c r="B729" s="97"/>
      <c r="C729" s="97"/>
      <c r="D729" s="97"/>
      <c r="E729" s="97"/>
      <c r="F729" s="97"/>
      <c r="G729" s="97"/>
      <c r="H729" s="94" t="s">
        <v>187</v>
      </c>
      <c r="I729" s="95"/>
      <c r="J729" s="95"/>
      <c r="K729" s="95"/>
      <c r="L729" s="95"/>
      <c r="M729" s="95"/>
      <c r="N729" s="95"/>
      <c r="O729" s="95"/>
      <c r="P729" s="95"/>
      <c r="Q729" s="95"/>
      <c r="R729" s="95"/>
      <c r="S729" s="95"/>
      <c r="T729" s="95"/>
      <c r="U729" s="95"/>
      <c r="V729" s="97"/>
      <c r="W729" s="98"/>
      <c r="X729" s="98"/>
      <c r="Y729" s="98"/>
      <c r="Z729" s="98"/>
      <c r="AA729" s="99"/>
    </row>
    <row r="730" spans="1:27" ht="12.75">
      <c r="A730" s="97"/>
      <c r="B730" s="97"/>
      <c r="C730" s="97"/>
      <c r="D730" s="97"/>
      <c r="E730" s="97"/>
      <c r="F730" s="97"/>
      <c r="G730" s="94" t="s">
        <v>187</v>
      </c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  <c r="S730" s="95"/>
      <c r="T730" s="95"/>
      <c r="U730" s="95"/>
      <c r="V730" s="97"/>
      <c r="W730" s="98"/>
      <c r="X730" s="98"/>
      <c r="Y730" s="98"/>
      <c r="Z730" s="98"/>
      <c r="AA730" s="99"/>
    </row>
    <row r="731" spans="1:27" ht="12.75">
      <c r="A731" s="97"/>
      <c r="B731" s="97"/>
      <c r="C731" s="97"/>
      <c r="D731" s="97"/>
      <c r="E731" s="97"/>
      <c r="F731" s="94" t="s">
        <v>187</v>
      </c>
      <c r="G731" s="95"/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  <c r="S731" s="95"/>
      <c r="T731" s="95"/>
      <c r="U731" s="95"/>
      <c r="V731" s="97"/>
      <c r="W731" s="98"/>
      <c r="X731" s="98"/>
      <c r="Y731" s="98"/>
      <c r="Z731" s="98"/>
      <c r="AA731" s="99"/>
    </row>
    <row r="732" spans="1:27" ht="12.75">
      <c r="A732" s="97"/>
      <c r="B732" s="97"/>
      <c r="C732" s="97"/>
      <c r="D732" s="97"/>
      <c r="E732" s="106" t="s">
        <v>258</v>
      </c>
      <c r="F732" s="95"/>
      <c r="G732" s="95"/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  <c r="S732" s="95"/>
      <c r="T732" s="95"/>
      <c r="U732" s="95"/>
      <c r="V732" s="97"/>
      <c r="W732" s="98"/>
      <c r="X732" s="98"/>
      <c r="Y732" s="98"/>
      <c r="Z732" s="98"/>
      <c r="AA732" s="99"/>
    </row>
    <row r="733" spans="1:27" ht="12.75">
      <c r="A733" s="97"/>
      <c r="B733" s="97"/>
      <c r="C733" s="97"/>
      <c r="D733" s="94" t="s">
        <v>187</v>
      </c>
      <c r="E733" s="95"/>
      <c r="F733" s="95"/>
      <c r="G733" s="95"/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  <c r="S733" s="95"/>
      <c r="T733" s="95"/>
      <c r="U733" s="95"/>
      <c r="V733" s="97"/>
      <c r="W733" s="98"/>
      <c r="X733" s="98"/>
      <c r="Y733" s="98"/>
      <c r="Z733" s="98"/>
      <c r="AA733" s="99"/>
    </row>
    <row r="734" spans="1:27" ht="12.75">
      <c r="A734" s="97"/>
      <c r="B734" s="97"/>
      <c r="C734" s="94" t="s">
        <v>187</v>
      </c>
      <c r="D734" s="95"/>
      <c r="E734" s="95"/>
      <c r="F734" s="95"/>
      <c r="G734" s="95"/>
      <c r="H734" s="95"/>
      <c r="I734" s="95"/>
      <c r="J734" s="95"/>
      <c r="K734" s="95"/>
      <c r="L734" s="95"/>
      <c r="M734" s="95"/>
      <c r="N734" s="95"/>
      <c r="O734" s="95"/>
      <c r="P734" s="95"/>
      <c r="Q734" s="95"/>
      <c r="R734" s="95"/>
      <c r="S734" s="95"/>
      <c r="T734" s="95"/>
      <c r="U734" s="95"/>
      <c r="V734" s="97"/>
      <c r="W734" s="98"/>
      <c r="X734" s="98"/>
      <c r="Y734" s="98"/>
      <c r="Z734" s="98"/>
      <c r="AA734" s="99"/>
    </row>
    <row r="735" spans="1:27" ht="12.75">
      <c r="A735" s="97"/>
      <c r="B735" s="94" t="s">
        <v>190</v>
      </c>
      <c r="C735" s="95"/>
      <c r="D735" s="95"/>
      <c r="E735" s="95"/>
      <c r="F735" s="95"/>
      <c r="G735" s="95"/>
      <c r="H735" s="95"/>
      <c r="I735" s="95"/>
      <c r="J735" s="95"/>
      <c r="K735" s="95"/>
      <c r="L735" s="95"/>
      <c r="M735" s="95"/>
      <c r="N735" s="95"/>
      <c r="O735" s="95"/>
      <c r="P735" s="95"/>
      <c r="Q735" s="95"/>
      <c r="R735" s="95"/>
      <c r="S735" s="95"/>
      <c r="T735" s="95"/>
      <c r="U735" s="95"/>
      <c r="V735" s="97"/>
      <c r="W735" s="98"/>
      <c r="X735" s="98"/>
      <c r="Y735" s="98"/>
      <c r="Z735" s="98"/>
      <c r="AA735" s="99"/>
    </row>
    <row r="736" spans="1:27" ht="12.75">
      <c r="A736" s="94" t="s">
        <v>150</v>
      </c>
      <c r="B736" s="95"/>
      <c r="C736" s="95"/>
      <c r="D736" s="95"/>
      <c r="E736" s="95"/>
      <c r="F736" s="95"/>
      <c r="G736" s="95"/>
      <c r="H736" s="95"/>
      <c r="I736" s="95"/>
      <c r="J736" s="95"/>
      <c r="K736" s="95"/>
      <c r="L736" s="95"/>
      <c r="M736" s="95"/>
      <c r="N736" s="95"/>
      <c r="O736" s="95"/>
      <c r="P736" s="95"/>
      <c r="Q736" s="95"/>
      <c r="R736" s="95"/>
      <c r="S736" s="95"/>
      <c r="T736" s="95"/>
      <c r="U736" s="95"/>
      <c r="V736" s="97"/>
      <c r="W736" s="98"/>
      <c r="X736" s="98"/>
      <c r="Y736" s="98"/>
      <c r="Z736" s="98"/>
      <c r="AA736" s="99"/>
    </row>
    <row r="737" spans="1:27" ht="12.75">
      <c r="A737" s="94" t="s">
        <v>121</v>
      </c>
      <c r="B737" s="94">
        <v>58</v>
      </c>
      <c r="C737" s="94">
        <v>7691531.23</v>
      </c>
      <c r="D737" s="94">
        <v>-25440.72</v>
      </c>
      <c r="E737" s="106">
        <v>1796493.25</v>
      </c>
      <c r="F737" s="94">
        <v>243840.71</v>
      </c>
      <c r="G737" s="94">
        <v>794153.26</v>
      </c>
      <c r="H737" s="94">
        <v>105000</v>
      </c>
      <c r="I737" s="94" t="s">
        <v>138</v>
      </c>
      <c r="J737" s="94">
        <v>163139.25</v>
      </c>
      <c r="K737" s="94" t="s">
        <v>138</v>
      </c>
      <c r="L737" s="94" t="s">
        <v>138</v>
      </c>
      <c r="M737" s="94">
        <v>10000</v>
      </c>
      <c r="N737" s="94">
        <v>0</v>
      </c>
      <c r="O737" s="94">
        <v>430074</v>
      </c>
      <c r="P737" s="94" t="s">
        <v>138</v>
      </c>
      <c r="Q737" s="94">
        <v>954057</v>
      </c>
      <c r="R737" s="94">
        <v>135396.51</v>
      </c>
      <c r="S737" s="94">
        <v>0</v>
      </c>
      <c r="T737" s="94" t="s">
        <v>138</v>
      </c>
      <c r="U737" s="94" t="s">
        <v>138</v>
      </c>
      <c r="V737" s="97"/>
      <c r="W737" s="98"/>
      <c r="X737" s="98"/>
      <c r="Y737" s="98"/>
      <c r="Z737" s="98"/>
      <c r="AA737" s="99"/>
    </row>
    <row r="738" spans="1:27" ht="12.75">
      <c r="A738" s="97"/>
      <c r="B738" s="97"/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4" t="s">
        <v>187</v>
      </c>
      <c r="U738" s="95"/>
      <c r="V738" s="97"/>
      <c r="W738" s="98"/>
      <c r="X738" s="98"/>
      <c r="Y738" s="98"/>
      <c r="Z738" s="98"/>
      <c r="AA738" s="99"/>
    </row>
    <row r="739" spans="1:27" ht="12.75">
      <c r="A739" s="97"/>
      <c r="B739" s="97"/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4" t="s">
        <v>453</v>
      </c>
      <c r="T739" s="95"/>
      <c r="U739" s="95"/>
      <c r="V739" s="97"/>
      <c r="W739" s="98"/>
      <c r="X739" s="98"/>
      <c r="Y739" s="98"/>
      <c r="Z739" s="98"/>
      <c r="AA739" s="99"/>
    </row>
    <row r="740" spans="1:27" ht="12.75">
      <c r="A740" s="97"/>
      <c r="B740" s="97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4" t="s">
        <v>546</v>
      </c>
      <c r="S740" s="95"/>
      <c r="T740" s="95"/>
      <c r="U740" s="95"/>
      <c r="V740" s="97"/>
      <c r="W740" s="98"/>
      <c r="X740" s="98"/>
      <c r="Y740" s="98"/>
      <c r="Z740" s="98"/>
      <c r="AA740" s="99"/>
    </row>
    <row r="741" spans="1:27" ht="12.75">
      <c r="A741" s="97"/>
      <c r="B741" s="97"/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4" t="s">
        <v>514</v>
      </c>
      <c r="R741" s="95"/>
      <c r="S741" s="95"/>
      <c r="T741" s="95"/>
      <c r="U741" s="95"/>
      <c r="V741" s="97"/>
      <c r="W741" s="98"/>
      <c r="X741" s="98"/>
      <c r="Y741" s="98"/>
      <c r="Z741" s="98"/>
      <c r="AA741" s="99"/>
    </row>
    <row r="742" spans="1:27" ht="12.75">
      <c r="A742" s="97"/>
      <c r="B742" s="97"/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4" t="s">
        <v>187</v>
      </c>
      <c r="Q742" s="95"/>
      <c r="R742" s="95"/>
      <c r="S742" s="95"/>
      <c r="T742" s="95"/>
      <c r="U742" s="95"/>
      <c r="V742" s="97"/>
      <c r="W742" s="98"/>
      <c r="X742" s="98"/>
      <c r="Y742" s="98"/>
      <c r="Z742" s="98"/>
      <c r="AA742" s="99"/>
    </row>
    <row r="743" spans="1:27" ht="12.75">
      <c r="A743" s="97"/>
      <c r="B743" s="97"/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4" t="s">
        <v>479</v>
      </c>
      <c r="P743" s="95"/>
      <c r="Q743" s="95"/>
      <c r="R743" s="95"/>
      <c r="S743" s="95"/>
      <c r="T743" s="95"/>
      <c r="U743" s="95"/>
      <c r="V743" s="97"/>
      <c r="W743" s="98"/>
      <c r="X743" s="98"/>
      <c r="Y743" s="98"/>
      <c r="Z743" s="98"/>
      <c r="AA743" s="99"/>
    </row>
    <row r="744" spans="1:27" ht="12.75">
      <c r="A744" s="97"/>
      <c r="B744" s="97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4" t="s">
        <v>453</v>
      </c>
      <c r="O744" s="95"/>
      <c r="P744" s="95"/>
      <c r="Q744" s="95"/>
      <c r="R744" s="95"/>
      <c r="S744" s="95"/>
      <c r="T744" s="95"/>
      <c r="U744" s="95"/>
      <c r="V744" s="97"/>
      <c r="W744" s="98"/>
      <c r="X744" s="98"/>
      <c r="Y744" s="98"/>
      <c r="Z744" s="98"/>
      <c r="AA744" s="99"/>
    </row>
    <row r="745" spans="1:27" ht="12.75">
      <c r="A745" s="97"/>
      <c r="B745" s="97"/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94" t="s">
        <v>441</v>
      </c>
      <c r="N745" s="95"/>
      <c r="O745" s="95"/>
      <c r="P745" s="95"/>
      <c r="Q745" s="95"/>
      <c r="R745" s="95"/>
      <c r="S745" s="95"/>
      <c r="T745" s="95"/>
      <c r="U745" s="95"/>
      <c r="V745" s="97"/>
      <c r="W745" s="98"/>
      <c r="X745" s="98"/>
      <c r="Y745" s="98"/>
      <c r="Z745" s="98"/>
      <c r="AA745" s="99"/>
    </row>
    <row r="746" spans="1:27" ht="12.75">
      <c r="A746" s="97"/>
      <c r="B746" s="97"/>
      <c r="C746" s="97"/>
      <c r="D746" s="97"/>
      <c r="E746" s="97"/>
      <c r="F746" s="97"/>
      <c r="G746" s="97"/>
      <c r="H746" s="97"/>
      <c r="I746" s="97"/>
      <c r="J746" s="97"/>
      <c r="K746" s="97"/>
      <c r="L746" s="94" t="s">
        <v>187</v>
      </c>
      <c r="M746" s="95"/>
      <c r="N746" s="95"/>
      <c r="O746" s="95"/>
      <c r="P746" s="95"/>
      <c r="Q746" s="95"/>
      <c r="R746" s="95"/>
      <c r="S746" s="95"/>
      <c r="T746" s="95"/>
      <c r="U746" s="95"/>
      <c r="V746" s="97"/>
      <c r="W746" s="98"/>
      <c r="X746" s="98"/>
      <c r="Y746" s="98"/>
      <c r="Z746" s="98"/>
      <c r="AA746" s="99"/>
    </row>
    <row r="747" spans="1:27" ht="12.75">
      <c r="A747" s="97"/>
      <c r="B747" s="97"/>
      <c r="C747" s="97"/>
      <c r="D747" s="97"/>
      <c r="E747" s="97"/>
      <c r="F747" s="97"/>
      <c r="G747" s="97"/>
      <c r="H747" s="97"/>
      <c r="I747" s="97"/>
      <c r="J747" s="97"/>
      <c r="K747" s="94" t="s">
        <v>187</v>
      </c>
      <c r="L747" s="95"/>
      <c r="M747" s="95"/>
      <c r="N747" s="95"/>
      <c r="O747" s="95"/>
      <c r="P747" s="95"/>
      <c r="Q747" s="95"/>
      <c r="R747" s="95"/>
      <c r="S747" s="95"/>
      <c r="T747" s="95"/>
      <c r="U747" s="95"/>
      <c r="V747" s="97"/>
      <c r="W747" s="98"/>
      <c r="X747" s="98"/>
      <c r="Y747" s="98"/>
      <c r="Z747" s="98"/>
      <c r="AA747" s="99"/>
    </row>
    <row r="748" spans="1:27" ht="12.75">
      <c r="A748" s="97"/>
      <c r="B748" s="97"/>
      <c r="C748" s="97"/>
      <c r="D748" s="97"/>
      <c r="E748" s="97"/>
      <c r="F748" s="97"/>
      <c r="G748" s="97"/>
      <c r="H748" s="97"/>
      <c r="I748" s="97"/>
      <c r="J748" s="94" t="s">
        <v>391</v>
      </c>
      <c r="K748" s="95"/>
      <c r="L748" s="95"/>
      <c r="M748" s="95"/>
      <c r="N748" s="95"/>
      <c r="O748" s="95"/>
      <c r="P748" s="95"/>
      <c r="Q748" s="95"/>
      <c r="R748" s="95"/>
      <c r="S748" s="95"/>
      <c r="T748" s="95"/>
      <c r="U748" s="95"/>
      <c r="V748" s="97"/>
      <c r="W748" s="98"/>
      <c r="X748" s="98"/>
      <c r="Y748" s="98"/>
      <c r="Z748" s="98"/>
      <c r="AA748" s="99"/>
    </row>
    <row r="749" spans="1:27" ht="12.75">
      <c r="A749" s="97"/>
      <c r="B749" s="97"/>
      <c r="C749" s="97"/>
      <c r="D749" s="97"/>
      <c r="E749" s="97"/>
      <c r="F749" s="97"/>
      <c r="G749" s="97"/>
      <c r="H749" s="97"/>
      <c r="I749" s="94" t="s">
        <v>187</v>
      </c>
      <c r="J749" s="95"/>
      <c r="K749" s="95"/>
      <c r="L749" s="95"/>
      <c r="M749" s="95"/>
      <c r="N749" s="95"/>
      <c r="O749" s="95"/>
      <c r="P749" s="95"/>
      <c r="Q749" s="95"/>
      <c r="R749" s="95"/>
      <c r="S749" s="95"/>
      <c r="T749" s="95"/>
      <c r="U749" s="95"/>
      <c r="V749" s="97"/>
      <c r="W749" s="98"/>
      <c r="X749" s="98"/>
      <c r="Y749" s="98"/>
      <c r="Z749" s="98"/>
      <c r="AA749" s="99"/>
    </row>
    <row r="750" spans="1:27" ht="12.75">
      <c r="A750" s="97"/>
      <c r="B750" s="97"/>
      <c r="C750" s="97"/>
      <c r="D750" s="97"/>
      <c r="E750" s="97"/>
      <c r="F750" s="97"/>
      <c r="G750" s="97"/>
      <c r="H750" s="94" t="s">
        <v>359</v>
      </c>
      <c r="I750" s="95"/>
      <c r="J750" s="95"/>
      <c r="K750" s="95"/>
      <c r="L750" s="95"/>
      <c r="M750" s="95"/>
      <c r="N750" s="95"/>
      <c r="O750" s="95"/>
      <c r="P750" s="95"/>
      <c r="Q750" s="95"/>
      <c r="R750" s="95"/>
      <c r="S750" s="95"/>
      <c r="T750" s="95"/>
      <c r="U750" s="95"/>
      <c r="V750" s="97"/>
      <c r="W750" s="98"/>
      <c r="X750" s="98"/>
      <c r="Y750" s="98"/>
      <c r="Z750" s="98"/>
      <c r="AA750" s="99"/>
    </row>
    <row r="751" spans="1:27" ht="12.75">
      <c r="A751" s="97"/>
      <c r="B751" s="97"/>
      <c r="C751" s="97"/>
      <c r="D751" s="97"/>
      <c r="E751" s="97"/>
      <c r="F751" s="97"/>
      <c r="G751" s="94" t="s">
        <v>327</v>
      </c>
      <c r="H751" s="95"/>
      <c r="I751" s="95"/>
      <c r="J751" s="95"/>
      <c r="K751" s="95"/>
      <c r="L751" s="95"/>
      <c r="M751" s="95"/>
      <c r="N751" s="95"/>
      <c r="O751" s="95"/>
      <c r="P751" s="95"/>
      <c r="Q751" s="95"/>
      <c r="R751" s="95"/>
      <c r="S751" s="95"/>
      <c r="T751" s="95"/>
      <c r="U751" s="95"/>
      <c r="V751" s="97"/>
      <c r="W751" s="98"/>
      <c r="X751" s="98"/>
      <c r="Y751" s="98"/>
      <c r="Z751" s="98"/>
      <c r="AA751" s="99"/>
    </row>
    <row r="752" spans="1:27" ht="12.75">
      <c r="A752" s="97"/>
      <c r="B752" s="97"/>
      <c r="C752" s="97"/>
      <c r="D752" s="97"/>
      <c r="E752" s="97"/>
      <c r="F752" s="94" t="s">
        <v>295</v>
      </c>
      <c r="G752" s="95"/>
      <c r="H752" s="95"/>
      <c r="I752" s="95"/>
      <c r="J752" s="95"/>
      <c r="K752" s="95"/>
      <c r="L752" s="95"/>
      <c r="M752" s="95"/>
      <c r="N752" s="95"/>
      <c r="O752" s="95"/>
      <c r="P752" s="95"/>
      <c r="Q752" s="95"/>
      <c r="R752" s="95"/>
      <c r="S752" s="95"/>
      <c r="T752" s="95"/>
      <c r="U752" s="95"/>
      <c r="V752" s="97"/>
      <c r="W752" s="98"/>
      <c r="X752" s="98"/>
      <c r="Y752" s="98"/>
      <c r="Z752" s="98"/>
      <c r="AA752" s="99"/>
    </row>
    <row r="753" spans="1:27" ht="12.75">
      <c r="A753" s="97"/>
      <c r="B753" s="97"/>
      <c r="C753" s="97"/>
      <c r="D753" s="97"/>
      <c r="E753" s="106" t="s">
        <v>259</v>
      </c>
      <c r="F753" s="95"/>
      <c r="G753" s="95"/>
      <c r="H753" s="95"/>
      <c r="I753" s="95"/>
      <c r="J753" s="95"/>
      <c r="K753" s="95"/>
      <c r="L753" s="95"/>
      <c r="M753" s="95"/>
      <c r="N753" s="95"/>
      <c r="O753" s="95"/>
      <c r="P753" s="95"/>
      <c r="Q753" s="95"/>
      <c r="R753" s="95"/>
      <c r="S753" s="95"/>
      <c r="T753" s="95"/>
      <c r="U753" s="95"/>
      <c r="V753" s="97"/>
      <c r="W753" s="98"/>
      <c r="X753" s="98"/>
      <c r="Y753" s="98"/>
      <c r="Z753" s="98"/>
      <c r="AA753" s="99"/>
    </row>
    <row r="754" spans="1:27" ht="12.75">
      <c r="A754" s="97"/>
      <c r="B754" s="97"/>
      <c r="C754" s="97"/>
      <c r="D754" s="94" t="s">
        <v>215</v>
      </c>
      <c r="E754" s="95"/>
      <c r="F754" s="95"/>
      <c r="G754" s="95"/>
      <c r="H754" s="95"/>
      <c r="I754" s="95"/>
      <c r="J754" s="95"/>
      <c r="K754" s="95"/>
      <c r="L754" s="95"/>
      <c r="M754" s="95"/>
      <c r="N754" s="95"/>
      <c r="O754" s="95"/>
      <c r="P754" s="95"/>
      <c r="Q754" s="95"/>
      <c r="R754" s="95"/>
      <c r="S754" s="95"/>
      <c r="T754" s="95"/>
      <c r="U754" s="95"/>
      <c r="V754" s="97"/>
      <c r="W754" s="98"/>
      <c r="X754" s="98"/>
      <c r="Y754" s="98"/>
      <c r="Z754" s="98"/>
      <c r="AA754" s="99"/>
    </row>
    <row r="755" spans="1:27" ht="12.75">
      <c r="A755" s="97"/>
      <c r="B755" s="97"/>
      <c r="C755" s="94" t="s">
        <v>163</v>
      </c>
      <c r="D755" s="95"/>
      <c r="E755" s="95"/>
      <c r="F755" s="95"/>
      <c r="G755" s="95"/>
      <c r="H755" s="95"/>
      <c r="I755" s="95"/>
      <c r="J755" s="95"/>
      <c r="K755" s="95"/>
      <c r="L755" s="95"/>
      <c r="M755" s="95"/>
      <c r="N755" s="95"/>
      <c r="O755" s="95"/>
      <c r="P755" s="95"/>
      <c r="Q755" s="95"/>
      <c r="R755" s="95"/>
      <c r="S755" s="95"/>
      <c r="T755" s="95"/>
      <c r="U755" s="95"/>
      <c r="V755" s="97"/>
      <c r="W755" s="98"/>
      <c r="X755" s="98"/>
      <c r="Y755" s="98"/>
      <c r="Z755" s="98"/>
      <c r="AA755" s="99"/>
    </row>
    <row r="756" spans="1:27" ht="12.75">
      <c r="A756" s="97"/>
      <c r="B756" s="94" t="s">
        <v>188</v>
      </c>
      <c r="C756" s="95"/>
      <c r="D756" s="95"/>
      <c r="E756" s="95"/>
      <c r="F756" s="95"/>
      <c r="G756" s="95"/>
      <c r="H756" s="95"/>
      <c r="I756" s="95"/>
      <c r="J756" s="95"/>
      <c r="K756" s="95"/>
      <c r="L756" s="95"/>
      <c r="M756" s="95"/>
      <c r="N756" s="95"/>
      <c r="O756" s="95"/>
      <c r="P756" s="95"/>
      <c r="Q756" s="95"/>
      <c r="R756" s="95"/>
      <c r="S756" s="95"/>
      <c r="T756" s="95"/>
      <c r="U756" s="95"/>
      <c r="V756" s="97"/>
      <c r="W756" s="98"/>
      <c r="X756" s="98"/>
      <c r="Y756" s="98"/>
      <c r="Z756" s="98"/>
      <c r="AA756" s="99"/>
    </row>
    <row r="757" spans="1:27" ht="12.75">
      <c r="A757" s="97"/>
      <c r="B757" s="94">
        <v>59</v>
      </c>
      <c r="C757" s="94">
        <v>3161489.3</v>
      </c>
      <c r="D757" s="94">
        <v>1012864.37</v>
      </c>
      <c r="E757" s="106">
        <v>2976378.14</v>
      </c>
      <c r="F757" s="94">
        <v>44105.28</v>
      </c>
      <c r="G757" s="94">
        <v>924014.8</v>
      </c>
      <c r="H757" s="94">
        <v>163712</v>
      </c>
      <c r="I757" s="94" t="s">
        <v>107</v>
      </c>
      <c r="J757" s="94">
        <v>294176.66</v>
      </c>
      <c r="K757" s="94" t="s">
        <v>107</v>
      </c>
      <c r="L757" s="94" t="s">
        <v>107</v>
      </c>
      <c r="M757" s="94">
        <v>20817</v>
      </c>
      <c r="N757" s="94" t="s">
        <v>107</v>
      </c>
      <c r="O757" s="94">
        <v>455876</v>
      </c>
      <c r="P757" s="94">
        <v>2500000</v>
      </c>
      <c r="Q757" s="94">
        <v>1239259.67</v>
      </c>
      <c r="R757" s="94">
        <v>158053.18</v>
      </c>
      <c r="S757" s="94" t="s">
        <v>107</v>
      </c>
      <c r="T757" s="94" t="s">
        <v>107</v>
      </c>
      <c r="U757" s="94">
        <v>100000</v>
      </c>
      <c r="V757" s="97"/>
      <c r="W757" s="98"/>
      <c r="X757" s="98"/>
      <c r="Y757" s="98"/>
      <c r="Z757" s="98"/>
      <c r="AA757" s="99"/>
    </row>
    <row r="758" spans="1:27" ht="12.75">
      <c r="A758" s="97"/>
      <c r="B758" s="97"/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4" t="s">
        <v>352</v>
      </c>
      <c r="U758" s="95"/>
      <c r="V758" s="97"/>
      <c r="W758" s="98"/>
      <c r="X758" s="98"/>
      <c r="Y758" s="98"/>
      <c r="Z758" s="98"/>
      <c r="AA758" s="99"/>
    </row>
    <row r="759" spans="1:27" ht="12.75">
      <c r="A759" s="97"/>
      <c r="B759" s="97"/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4" t="s">
        <v>352</v>
      </c>
      <c r="T759" s="95"/>
      <c r="U759" s="95"/>
      <c r="V759" s="97"/>
      <c r="W759" s="98"/>
      <c r="X759" s="98"/>
      <c r="Y759" s="98"/>
      <c r="Z759" s="98"/>
      <c r="AA759" s="99"/>
    </row>
    <row r="760" spans="1:27" ht="12.75">
      <c r="A760" s="97"/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4" t="s">
        <v>547</v>
      </c>
      <c r="S760" s="95"/>
      <c r="T760" s="95"/>
      <c r="U760" s="95"/>
      <c r="V760" s="97"/>
      <c r="W760" s="98"/>
      <c r="X760" s="98"/>
      <c r="Y760" s="98"/>
      <c r="Z760" s="98"/>
      <c r="AA760" s="99"/>
    </row>
    <row r="761" spans="1:27" ht="12.75">
      <c r="A761" s="97"/>
      <c r="B761" s="97"/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4" t="s">
        <v>515</v>
      </c>
      <c r="R761" s="95"/>
      <c r="S761" s="95"/>
      <c r="T761" s="95"/>
      <c r="U761" s="95"/>
      <c r="V761" s="97"/>
      <c r="W761" s="98"/>
      <c r="X761" s="98"/>
      <c r="Y761" s="98"/>
      <c r="Z761" s="98"/>
      <c r="AA761" s="99"/>
    </row>
    <row r="762" spans="1:27" ht="12.75">
      <c r="A762" s="97"/>
      <c r="B762" s="97"/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4" t="s">
        <v>488</v>
      </c>
      <c r="Q762" s="95"/>
      <c r="R762" s="95"/>
      <c r="S762" s="95"/>
      <c r="T762" s="95"/>
      <c r="U762" s="95"/>
      <c r="V762" s="97"/>
      <c r="W762" s="98"/>
      <c r="X762" s="98"/>
      <c r="Y762" s="98"/>
      <c r="Z762" s="98"/>
      <c r="AA762" s="99"/>
    </row>
    <row r="763" spans="1:27" ht="12.75">
      <c r="A763" s="97"/>
      <c r="B763" s="97"/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4" t="s">
        <v>480</v>
      </c>
      <c r="P763" s="95"/>
      <c r="Q763" s="95"/>
      <c r="R763" s="95"/>
      <c r="S763" s="95"/>
      <c r="T763" s="95"/>
      <c r="U763" s="95"/>
      <c r="V763" s="97"/>
      <c r="W763" s="98"/>
      <c r="X763" s="98"/>
      <c r="Y763" s="98"/>
      <c r="Z763" s="98"/>
      <c r="AA763" s="99"/>
    </row>
    <row r="764" spans="1:27" ht="12.75">
      <c r="A764" s="97"/>
      <c r="B764" s="97"/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4" t="s">
        <v>352</v>
      </c>
      <c r="O764" s="95"/>
      <c r="P764" s="95"/>
      <c r="Q764" s="95"/>
      <c r="R764" s="95"/>
      <c r="S764" s="95"/>
      <c r="T764" s="95"/>
      <c r="U764" s="95"/>
      <c r="V764" s="97"/>
      <c r="W764" s="98"/>
      <c r="X764" s="98"/>
      <c r="Y764" s="98"/>
      <c r="Z764" s="98"/>
      <c r="AA764" s="99"/>
    </row>
    <row r="765" spans="1:27" ht="12.75">
      <c r="A765" s="97"/>
      <c r="B765" s="97"/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94" t="s">
        <v>442</v>
      </c>
      <c r="N765" s="95"/>
      <c r="O765" s="95"/>
      <c r="P765" s="95"/>
      <c r="Q765" s="95"/>
      <c r="R765" s="95"/>
      <c r="S765" s="95"/>
      <c r="T765" s="95"/>
      <c r="U765" s="95"/>
      <c r="V765" s="97"/>
      <c r="W765" s="98"/>
      <c r="X765" s="98"/>
      <c r="Y765" s="98"/>
      <c r="Z765" s="98"/>
      <c r="AA765" s="99"/>
    </row>
    <row r="766" spans="1:27" ht="12.75">
      <c r="A766" s="97"/>
      <c r="B766" s="97"/>
      <c r="C766" s="97"/>
      <c r="D766" s="97"/>
      <c r="E766" s="97"/>
      <c r="F766" s="97"/>
      <c r="G766" s="97"/>
      <c r="H766" s="97"/>
      <c r="I766" s="97"/>
      <c r="J766" s="97"/>
      <c r="K766" s="97"/>
      <c r="L766" s="94" t="s">
        <v>352</v>
      </c>
      <c r="M766" s="95"/>
      <c r="N766" s="95"/>
      <c r="O766" s="95"/>
      <c r="P766" s="95"/>
      <c r="Q766" s="95"/>
      <c r="R766" s="95"/>
      <c r="S766" s="95"/>
      <c r="T766" s="95"/>
      <c r="U766" s="95"/>
      <c r="V766" s="97"/>
      <c r="W766" s="98"/>
      <c r="X766" s="98"/>
      <c r="Y766" s="98"/>
      <c r="Z766" s="98"/>
      <c r="AA766" s="99"/>
    </row>
    <row r="767" spans="1:27" ht="12.75">
      <c r="A767" s="97"/>
      <c r="B767" s="97"/>
      <c r="C767" s="97"/>
      <c r="D767" s="97"/>
      <c r="E767" s="97"/>
      <c r="F767" s="97"/>
      <c r="G767" s="97"/>
      <c r="H767" s="97"/>
      <c r="I767" s="97"/>
      <c r="J767" s="97"/>
      <c r="K767" s="94" t="s">
        <v>352</v>
      </c>
      <c r="L767" s="95"/>
      <c r="M767" s="95"/>
      <c r="N767" s="95"/>
      <c r="O767" s="95"/>
      <c r="P767" s="95"/>
      <c r="Q767" s="95"/>
      <c r="R767" s="95"/>
      <c r="S767" s="95"/>
      <c r="T767" s="95"/>
      <c r="U767" s="95"/>
      <c r="V767" s="97"/>
      <c r="W767" s="98"/>
      <c r="X767" s="98"/>
      <c r="Y767" s="98"/>
      <c r="Z767" s="98"/>
      <c r="AA767" s="99"/>
    </row>
    <row r="768" spans="1:27" ht="12.75">
      <c r="A768" s="97"/>
      <c r="B768" s="97"/>
      <c r="C768" s="97"/>
      <c r="D768" s="97"/>
      <c r="E768" s="97"/>
      <c r="F768" s="97"/>
      <c r="G768" s="97"/>
      <c r="H768" s="97"/>
      <c r="I768" s="97"/>
      <c r="J768" s="94" t="s">
        <v>392</v>
      </c>
      <c r="K768" s="95"/>
      <c r="L768" s="95"/>
      <c r="M768" s="95"/>
      <c r="N768" s="95"/>
      <c r="O768" s="95"/>
      <c r="P768" s="95"/>
      <c r="Q768" s="95"/>
      <c r="R768" s="95"/>
      <c r="S768" s="95"/>
      <c r="T768" s="95"/>
      <c r="U768" s="95"/>
      <c r="V768" s="97"/>
      <c r="W768" s="98"/>
      <c r="X768" s="98"/>
      <c r="Y768" s="98"/>
      <c r="Z768" s="98"/>
      <c r="AA768" s="99"/>
    </row>
    <row r="769" spans="1:27" ht="12.75">
      <c r="A769" s="97"/>
      <c r="B769" s="97"/>
      <c r="C769" s="97"/>
      <c r="D769" s="97"/>
      <c r="E769" s="97"/>
      <c r="F769" s="97"/>
      <c r="G769" s="97"/>
      <c r="H769" s="97"/>
      <c r="I769" s="94" t="s">
        <v>352</v>
      </c>
      <c r="J769" s="95"/>
      <c r="K769" s="95"/>
      <c r="L769" s="95"/>
      <c r="M769" s="95"/>
      <c r="N769" s="95"/>
      <c r="O769" s="95"/>
      <c r="P769" s="95"/>
      <c r="Q769" s="95"/>
      <c r="R769" s="95"/>
      <c r="S769" s="95"/>
      <c r="T769" s="95"/>
      <c r="U769" s="95"/>
      <c r="V769" s="97"/>
      <c r="W769" s="98"/>
      <c r="X769" s="98"/>
      <c r="Y769" s="98"/>
      <c r="Z769" s="98"/>
      <c r="AA769" s="99"/>
    </row>
    <row r="770" spans="1:27" ht="12.75">
      <c r="A770" s="97"/>
      <c r="B770" s="97"/>
      <c r="C770" s="97"/>
      <c r="D770" s="97"/>
      <c r="E770" s="97"/>
      <c r="F770" s="97"/>
      <c r="G770" s="97"/>
      <c r="H770" s="94" t="s">
        <v>360</v>
      </c>
      <c r="I770" s="95"/>
      <c r="J770" s="95"/>
      <c r="K770" s="95"/>
      <c r="L770" s="95"/>
      <c r="M770" s="95"/>
      <c r="N770" s="95"/>
      <c r="O770" s="95"/>
      <c r="P770" s="95"/>
      <c r="Q770" s="95"/>
      <c r="R770" s="95"/>
      <c r="S770" s="95"/>
      <c r="T770" s="95"/>
      <c r="U770" s="95"/>
      <c r="V770" s="97"/>
      <c r="W770" s="98"/>
      <c r="X770" s="98"/>
      <c r="Y770" s="98"/>
      <c r="Z770" s="98"/>
      <c r="AA770" s="99"/>
    </row>
    <row r="771" spans="1:27" ht="12.75">
      <c r="A771" s="97"/>
      <c r="B771" s="97"/>
      <c r="C771" s="97"/>
      <c r="D771" s="97"/>
      <c r="E771" s="97"/>
      <c r="F771" s="97"/>
      <c r="G771" s="94" t="s">
        <v>328</v>
      </c>
      <c r="H771" s="95"/>
      <c r="I771" s="95"/>
      <c r="J771" s="95"/>
      <c r="K771" s="95"/>
      <c r="L771" s="95"/>
      <c r="M771" s="95"/>
      <c r="N771" s="95"/>
      <c r="O771" s="95"/>
      <c r="P771" s="95"/>
      <c r="Q771" s="95"/>
      <c r="R771" s="95"/>
      <c r="S771" s="95"/>
      <c r="T771" s="95"/>
      <c r="U771" s="95"/>
      <c r="V771" s="97"/>
      <c r="W771" s="98"/>
      <c r="X771" s="98"/>
      <c r="Y771" s="98"/>
      <c r="Z771" s="98"/>
      <c r="AA771" s="99"/>
    </row>
    <row r="772" spans="1:27" ht="12.75">
      <c r="A772" s="97"/>
      <c r="B772" s="97"/>
      <c r="C772" s="97"/>
      <c r="D772" s="97"/>
      <c r="E772" s="97"/>
      <c r="F772" s="94" t="s">
        <v>296</v>
      </c>
      <c r="G772" s="95"/>
      <c r="H772" s="95"/>
      <c r="I772" s="95"/>
      <c r="J772" s="95"/>
      <c r="K772" s="95"/>
      <c r="L772" s="95"/>
      <c r="M772" s="95"/>
      <c r="N772" s="95"/>
      <c r="O772" s="95"/>
      <c r="P772" s="95"/>
      <c r="Q772" s="95"/>
      <c r="R772" s="95"/>
      <c r="S772" s="95"/>
      <c r="T772" s="95"/>
      <c r="U772" s="95"/>
      <c r="V772" s="97"/>
      <c r="W772" s="98"/>
      <c r="X772" s="98"/>
      <c r="Y772" s="98"/>
      <c r="Z772" s="98"/>
      <c r="AA772" s="99"/>
    </row>
    <row r="773" spans="1:27" ht="12.75">
      <c r="A773" s="97"/>
      <c r="B773" s="97"/>
      <c r="C773" s="97"/>
      <c r="D773" s="97"/>
      <c r="E773" s="106" t="s">
        <v>260</v>
      </c>
      <c r="F773" s="95"/>
      <c r="G773" s="95"/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5"/>
      <c r="S773" s="95"/>
      <c r="T773" s="95"/>
      <c r="U773" s="95"/>
      <c r="V773" s="97"/>
      <c r="W773" s="98"/>
      <c r="X773" s="98"/>
      <c r="Y773" s="98"/>
      <c r="Z773" s="98"/>
      <c r="AA773" s="99"/>
    </row>
    <row r="774" spans="1:27" ht="12.75">
      <c r="A774" s="97"/>
      <c r="B774" s="97"/>
      <c r="C774" s="97"/>
      <c r="D774" s="94" t="s">
        <v>216</v>
      </c>
      <c r="E774" s="95"/>
      <c r="F774" s="95"/>
      <c r="G774" s="95"/>
      <c r="H774" s="95"/>
      <c r="I774" s="95"/>
      <c r="J774" s="95"/>
      <c r="K774" s="95"/>
      <c r="L774" s="95"/>
      <c r="M774" s="95"/>
      <c r="N774" s="95"/>
      <c r="O774" s="95"/>
      <c r="P774" s="95"/>
      <c r="Q774" s="95"/>
      <c r="R774" s="95"/>
      <c r="S774" s="95"/>
      <c r="T774" s="95"/>
      <c r="U774" s="95"/>
      <c r="V774" s="97"/>
      <c r="W774" s="98"/>
      <c r="X774" s="98"/>
      <c r="Y774" s="98"/>
      <c r="Z774" s="98"/>
      <c r="AA774" s="99"/>
    </row>
    <row r="775" spans="1:27" ht="12.75">
      <c r="A775" s="97"/>
      <c r="B775" s="97"/>
      <c r="C775" s="94" t="s">
        <v>156</v>
      </c>
      <c r="D775" s="95"/>
      <c r="E775" s="95"/>
      <c r="F775" s="95"/>
      <c r="G775" s="95"/>
      <c r="H775" s="95"/>
      <c r="I775" s="95"/>
      <c r="J775" s="95"/>
      <c r="K775" s="95"/>
      <c r="L775" s="95"/>
      <c r="M775" s="95"/>
      <c r="N775" s="95"/>
      <c r="O775" s="95"/>
      <c r="P775" s="95"/>
      <c r="Q775" s="95"/>
      <c r="R775" s="95"/>
      <c r="S775" s="95"/>
      <c r="T775" s="95"/>
      <c r="U775" s="95"/>
      <c r="V775" s="97"/>
      <c r="W775" s="98"/>
      <c r="X775" s="98"/>
      <c r="Y775" s="98"/>
      <c r="Z775" s="98"/>
      <c r="AA775" s="99"/>
    </row>
    <row r="776" spans="1:27" ht="12.75">
      <c r="A776" s="97"/>
      <c r="B776" s="94" t="s">
        <v>189</v>
      </c>
      <c r="C776" s="95"/>
      <c r="D776" s="95"/>
      <c r="E776" s="95"/>
      <c r="F776" s="95"/>
      <c r="G776" s="95"/>
      <c r="H776" s="95"/>
      <c r="I776" s="95"/>
      <c r="J776" s="95"/>
      <c r="K776" s="95"/>
      <c r="L776" s="95"/>
      <c r="M776" s="95"/>
      <c r="N776" s="95"/>
      <c r="O776" s="95"/>
      <c r="P776" s="95"/>
      <c r="Q776" s="95"/>
      <c r="R776" s="95"/>
      <c r="S776" s="95"/>
      <c r="T776" s="95"/>
      <c r="U776" s="95"/>
      <c r="V776" s="97"/>
      <c r="W776" s="98"/>
      <c r="X776" s="98"/>
      <c r="Y776" s="98"/>
      <c r="Z776" s="98"/>
      <c r="AA776" s="99"/>
    </row>
    <row r="777" spans="1:27" ht="12.75">
      <c r="A777" s="97"/>
      <c r="B777" s="94">
        <v>60</v>
      </c>
      <c r="C777" s="94" t="s">
        <v>138</v>
      </c>
      <c r="D777" s="94" t="s">
        <v>138</v>
      </c>
      <c r="E777" s="106">
        <v>17009.6</v>
      </c>
      <c r="F777" s="94" t="s">
        <v>138</v>
      </c>
      <c r="G777" s="94" t="s">
        <v>138</v>
      </c>
      <c r="H777" s="94" t="s">
        <v>138</v>
      </c>
      <c r="I777" s="94" t="s">
        <v>138</v>
      </c>
      <c r="J777" s="94" t="s">
        <v>138</v>
      </c>
      <c r="K777" s="94" t="s">
        <v>138</v>
      </c>
      <c r="L777" s="94" t="s">
        <v>138</v>
      </c>
      <c r="M777" s="94" t="s">
        <v>138</v>
      </c>
      <c r="N777" s="94" t="s">
        <v>138</v>
      </c>
      <c r="O777" s="94" t="s">
        <v>138</v>
      </c>
      <c r="P777" s="94" t="s">
        <v>138</v>
      </c>
      <c r="Q777" s="94" t="s">
        <v>138</v>
      </c>
      <c r="R777" s="94" t="s">
        <v>138</v>
      </c>
      <c r="S777" s="94" t="s">
        <v>138</v>
      </c>
      <c r="T777" s="94" t="s">
        <v>138</v>
      </c>
      <c r="U777" s="94" t="s">
        <v>138</v>
      </c>
      <c r="V777" s="97"/>
      <c r="W777" s="98"/>
      <c r="X777" s="98"/>
      <c r="Y777" s="98"/>
      <c r="Z777" s="98"/>
      <c r="AA777" s="99"/>
    </row>
    <row r="778" spans="1:27" ht="12.75">
      <c r="A778" s="97"/>
      <c r="B778" s="97"/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4" t="s">
        <v>187</v>
      </c>
      <c r="U778" s="95"/>
      <c r="V778" s="97"/>
      <c r="W778" s="98"/>
      <c r="X778" s="98"/>
      <c r="Y778" s="98"/>
      <c r="Z778" s="98"/>
      <c r="AA778" s="99"/>
    </row>
    <row r="779" spans="1:27" ht="12.75">
      <c r="A779" s="97"/>
      <c r="B779" s="97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4" t="s">
        <v>187</v>
      </c>
      <c r="T779" s="95"/>
      <c r="U779" s="95"/>
      <c r="V779" s="97"/>
      <c r="W779" s="98"/>
      <c r="X779" s="98"/>
      <c r="Y779" s="98"/>
      <c r="Z779" s="98"/>
      <c r="AA779" s="99"/>
    </row>
    <row r="780" spans="1:27" ht="12.75">
      <c r="A780" s="97"/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4" t="s">
        <v>187</v>
      </c>
      <c r="S780" s="95"/>
      <c r="T780" s="95"/>
      <c r="U780" s="95"/>
      <c r="V780" s="97"/>
      <c r="W780" s="98"/>
      <c r="X780" s="98"/>
      <c r="Y780" s="98"/>
      <c r="Z780" s="98"/>
      <c r="AA780" s="99"/>
    </row>
    <row r="781" spans="1:27" ht="12.75">
      <c r="A781" s="97"/>
      <c r="B781" s="97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4" t="s">
        <v>187</v>
      </c>
      <c r="R781" s="95"/>
      <c r="S781" s="95"/>
      <c r="T781" s="95"/>
      <c r="U781" s="95"/>
      <c r="V781" s="97"/>
      <c r="W781" s="98"/>
      <c r="X781" s="98"/>
      <c r="Y781" s="98"/>
      <c r="Z781" s="98"/>
      <c r="AA781" s="99"/>
    </row>
    <row r="782" spans="1:27" ht="12.75">
      <c r="A782" s="97"/>
      <c r="B782" s="97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4" t="s">
        <v>187</v>
      </c>
      <c r="Q782" s="95"/>
      <c r="R782" s="95"/>
      <c r="S782" s="95"/>
      <c r="T782" s="95"/>
      <c r="U782" s="95"/>
      <c r="V782" s="97"/>
      <c r="W782" s="98"/>
      <c r="X782" s="98"/>
      <c r="Y782" s="98"/>
      <c r="Z782" s="98"/>
      <c r="AA782" s="99"/>
    </row>
    <row r="783" spans="1:27" ht="12.75">
      <c r="A783" s="97"/>
      <c r="B783" s="97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4" t="s">
        <v>187</v>
      </c>
      <c r="P783" s="95"/>
      <c r="Q783" s="95"/>
      <c r="R783" s="95"/>
      <c r="S783" s="95"/>
      <c r="T783" s="95"/>
      <c r="U783" s="95"/>
      <c r="V783" s="97"/>
      <c r="W783" s="98"/>
      <c r="X783" s="98"/>
      <c r="Y783" s="98"/>
      <c r="Z783" s="98"/>
      <c r="AA783" s="99"/>
    </row>
    <row r="784" spans="1:27" ht="12.75">
      <c r="A784" s="97"/>
      <c r="B784" s="97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4" t="s">
        <v>187</v>
      </c>
      <c r="O784" s="95"/>
      <c r="P784" s="95"/>
      <c r="Q784" s="95"/>
      <c r="R784" s="95"/>
      <c r="S784" s="95"/>
      <c r="T784" s="95"/>
      <c r="U784" s="95"/>
      <c r="V784" s="97"/>
      <c r="W784" s="98"/>
      <c r="X784" s="98"/>
      <c r="Y784" s="98"/>
      <c r="Z784" s="98"/>
      <c r="AA784" s="99"/>
    </row>
    <row r="785" spans="1:27" ht="12.75">
      <c r="A785" s="97"/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4" t="s">
        <v>187</v>
      </c>
      <c r="N785" s="95"/>
      <c r="O785" s="95"/>
      <c r="P785" s="95"/>
      <c r="Q785" s="95"/>
      <c r="R785" s="95"/>
      <c r="S785" s="95"/>
      <c r="T785" s="95"/>
      <c r="U785" s="95"/>
      <c r="V785" s="97"/>
      <c r="W785" s="98"/>
      <c r="X785" s="98"/>
      <c r="Y785" s="98"/>
      <c r="Z785" s="98"/>
      <c r="AA785" s="99"/>
    </row>
    <row r="786" spans="1:27" ht="12.75">
      <c r="A786" s="97"/>
      <c r="B786" s="97"/>
      <c r="C786" s="97"/>
      <c r="D786" s="97"/>
      <c r="E786" s="97"/>
      <c r="F786" s="97"/>
      <c r="G786" s="97"/>
      <c r="H786" s="97"/>
      <c r="I786" s="97"/>
      <c r="J786" s="97"/>
      <c r="K786" s="97"/>
      <c r="L786" s="94" t="s">
        <v>187</v>
      </c>
      <c r="M786" s="95"/>
      <c r="N786" s="95"/>
      <c r="O786" s="95"/>
      <c r="P786" s="95"/>
      <c r="Q786" s="95"/>
      <c r="R786" s="95"/>
      <c r="S786" s="95"/>
      <c r="T786" s="95"/>
      <c r="U786" s="95"/>
      <c r="V786" s="97"/>
      <c r="W786" s="98"/>
      <c r="X786" s="98"/>
      <c r="Y786" s="98"/>
      <c r="Z786" s="98"/>
      <c r="AA786" s="99"/>
    </row>
    <row r="787" spans="1:27" ht="12.75">
      <c r="A787" s="97"/>
      <c r="B787" s="97"/>
      <c r="C787" s="97"/>
      <c r="D787" s="97"/>
      <c r="E787" s="97"/>
      <c r="F787" s="97"/>
      <c r="G787" s="97"/>
      <c r="H787" s="97"/>
      <c r="I787" s="97"/>
      <c r="J787" s="97"/>
      <c r="K787" s="94" t="s">
        <v>187</v>
      </c>
      <c r="L787" s="95"/>
      <c r="M787" s="95"/>
      <c r="N787" s="95"/>
      <c r="O787" s="95"/>
      <c r="P787" s="95"/>
      <c r="Q787" s="95"/>
      <c r="R787" s="95"/>
      <c r="S787" s="95"/>
      <c r="T787" s="95"/>
      <c r="U787" s="95"/>
      <c r="V787" s="97"/>
      <c r="W787" s="98"/>
      <c r="X787" s="98"/>
      <c r="Y787" s="98"/>
      <c r="Z787" s="98"/>
      <c r="AA787" s="99"/>
    </row>
    <row r="788" spans="1:27" ht="12.75">
      <c r="A788" s="97"/>
      <c r="B788" s="97"/>
      <c r="C788" s="97"/>
      <c r="D788" s="97"/>
      <c r="E788" s="97"/>
      <c r="F788" s="97"/>
      <c r="G788" s="97"/>
      <c r="H788" s="97"/>
      <c r="I788" s="97"/>
      <c r="J788" s="94" t="s">
        <v>187</v>
      </c>
      <c r="K788" s="95"/>
      <c r="L788" s="95"/>
      <c r="M788" s="95"/>
      <c r="N788" s="95"/>
      <c r="O788" s="95"/>
      <c r="P788" s="95"/>
      <c r="Q788" s="95"/>
      <c r="R788" s="95"/>
      <c r="S788" s="95"/>
      <c r="T788" s="95"/>
      <c r="U788" s="95"/>
      <c r="V788" s="97"/>
      <c r="W788" s="98"/>
      <c r="X788" s="98"/>
      <c r="Y788" s="98"/>
      <c r="Z788" s="98"/>
      <c r="AA788" s="99"/>
    </row>
    <row r="789" spans="1:27" ht="12.75">
      <c r="A789" s="97"/>
      <c r="B789" s="97"/>
      <c r="C789" s="97"/>
      <c r="D789" s="97"/>
      <c r="E789" s="97"/>
      <c r="F789" s="97"/>
      <c r="G789" s="97"/>
      <c r="H789" s="97"/>
      <c r="I789" s="94" t="s">
        <v>187</v>
      </c>
      <c r="J789" s="95"/>
      <c r="K789" s="95"/>
      <c r="L789" s="95"/>
      <c r="M789" s="95"/>
      <c r="N789" s="95"/>
      <c r="O789" s="95"/>
      <c r="P789" s="95"/>
      <c r="Q789" s="95"/>
      <c r="R789" s="95"/>
      <c r="S789" s="95"/>
      <c r="T789" s="95"/>
      <c r="U789" s="95"/>
      <c r="V789" s="97"/>
      <c r="W789" s="98"/>
      <c r="X789" s="98"/>
      <c r="Y789" s="98"/>
      <c r="Z789" s="98"/>
      <c r="AA789" s="99"/>
    </row>
    <row r="790" spans="1:27" ht="12.75">
      <c r="A790" s="97"/>
      <c r="B790" s="97"/>
      <c r="C790" s="97"/>
      <c r="D790" s="97"/>
      <c r="E790" s="97"/>
      <c r="F790" s="97"/>
      <c r="G790" s="97"/>
      <c r="H790" s="94" t="s">
        <v>187</v>
      </c>
      <c r="I790" s="95"/>
      <c r="J790" s="95"/>
      <c r="K790" s="95"/>
      <c r="L790" s="95"/>
      <c r="M790" s="95"/>
      <c r="N790" s="95"/>
      <c r="O790" s="95"/>
      <c r="P790" s="95"/>
      <c r="Q790" s="95"/>
      <c r="R790" s="95"/>
      <c r="S790" s="95"/>
      <c r="T790" s="95"/>
      <c r="U790" s="95"/>
      <c r="V790" s="97"/>
      <c r="W790" s="98"/>
      <c r="X790" s="98"/>
      <c r="Y790" s="98"/>
      <c r="Z790" s="98"/>
      <c r="AA790" s="99"/>
    </row>
    <row r="791" spans="1:27" ht="12.75">
      <c r="A791" s="97"/>
      <c r="B791" s="97"/>
      <c r="C791" s="97"/>
      <c r="D791" s="97"/>
      <c r="E791" s="97"/>
      <c r="F791" s="97"/>
      <c r="G791" s="94" t="s">
        <v>187</v>
      </c>
      <c r="H791" s="95"/>
      <c r="I791" s="95"/>
      <c r="J791" s="95"/>
      <c r="K791" s="95"/>
      <c r="L791" s="95"/>
      <c r="M791" s="95"/>
      <c r="N791" s="95"/>
      <c r="O791" s="95"/>
      <c r="P791" s="95"/>
      <c r="Q791" s="95"/>
      <c r="R791" s="95"/>
      <c r="S791" s="95"/>
      <c r="T791" s="95"/>
      <c r="U791" s="95"/>
      <c r="V791" s="97"/>
      <c r="W791" s="98"/>
      <c r="X791" s="98"/>
      <c r="Y791" s="98"/>
      <c r="Z791" s="98"/>
      <c r="AA791" s="99"/>
    </row>
    <row r="792" spans="1:27" ht="12.75">
      <c r="A792" s="97"/>
      <c r="B792" s="97"/>
      <c r="C792" s="97"/>
      <c r="D792" s="97"/>
      <c r="E792" s="97"/>
      <c r="F792" s="94" t="s">
        <v>187</v>
      </c>
      <c r="G792" s="95"/>
      <c r="H792" s="95"/>
      <c r="I792" s="95"/>
      <c r="J792" s="95"/>
      <c r="K792" s="95"/>
      <c r="L792" s="95"/>
      <c r="M792" s="95"/>
      <c r="N792" s="95"/>
      <c r="O792" s="95"/>
      <c r="P792" s="95"/>
      <c r="Q792" s="95"/>
      <c r="R792" s="95"/>
      <c r="S792" s="95"/>
      <c r="T792" s="95"/>
      <c r="U792" s="95"/>
      <c r="V792" s="97"/>
      <c r="W792" s="98"/>
      <c r="X792" s="98"/>
      <c r="Y792" s="98"/>
      <c r="Z792" s="98"/>
      <c r="AA792" s="99"/>
    </row>
    <row r="793" spans="1:27" ht="12.75">
      <c r="A793" s="97"/>
      <c r="B793" s="97"/>
      <c r="C793" s="97"/>
      <c r="D793" s="97"/>
      <c r="E793" s="106" t="s">
        <v>261</v>
      </c>
      <c r="F793" s="95"/>
      <c r="G793" s="95"/>
      <c r="H793" s="95"/>
      <c r="I793" s="95"/>
      <c r="J793" s="95"/>
      <c r="K793" s="95"/>
      <c r="L793" s="95"/>
      <c r="M793" s="95"/>
      <c r="N793" s="95"/>
      <c r="O793" s="95"/>
      <c r="P793" s="95"/>
      <c r="Q793" s="95"/>
      <c r="R793" s="95"/>
      <c r="S793" s="95"/>
      <c r="T793" s="95"/>
      <c r="U793" s="95"/>
      <c r="V793" s="97"/>
      <c r="W793" s="98"/>
      <c r="X793" s="98"/>
      <c r="Y793" s="98"/>
      <c r="Z793" s="98"/>
      <c r="AA793" s="99"/>
    </row>
    <row r="794" spans="1:27" ht="12.75">
      <c r="A794" s="97"/>
      <c r="B794" s="97"/>
      <c r="C794" s="97"/>
      <c r="D794" s="94" t="s">
        <v>187</v>
      </c>
      <c r="E794" s="95"/>
      <c r="F794" s="95"/>
      <c r="G794" s="95"/>
      <c r="H794" s="95"/>
      <c r="I794" s="95"/>
      <c r="J794" s="95"/>
      <c r="K794" s="95"/>
      <c r="L794" s="95"/>
      <c r="M794" s="95"/>
      <c r="N794" s="95"/>
      <c r="O794" s="95"/>
      <c r="P794" s="95"/>
      <c r="Q794" s="95"/>
      <c r="R794" s="95"/>
      <c r="S794" s="95"/>
      <c r="T794" s="95"/>
      <c r="U794" s="95"/>
      <c r="V794" s="97"/>
      <c r="W794" s="98"/>
      <c r="X794" s="98"/>
      <c r="Y794" s="98"/>
      <c r="Z794" s="98"/>
      <c r="AA794" s="99"/>
    </row>
    <row r="795" spans="1:27" ht="12.75">
      <c r="A795" s="97"/>
      <c r="B795" s="97"/>
      <c r="C795" s="94" t="s">
        <v>187</v>
      </c>
      <c r="D795" s="95"/>
      <c r="E795" s="95"/>
      <c r="F795" s="95"/>
      <c r="G795" s="95"/>
      <c r="H795" s="95"/>
      <c r="I795" s="95"/>
      <c r="J795" s="95"/>
      <c r="K795" s="95"/>
      <c r="L795" s="95"/>
      <c r="M795" s="95"/>
      <c r="N795" s="95"/>
      <c r="O795" s="95"/>
      <c r="P795" s="95"/>
      <c r="Q795" s="95"/>
      <c r="R795" s="95"/>
      <c r="S795" s="95"/>
      <c r="T795" s="95"/>
      <c r="U795" s="95"/>
      <c r="V795" s="97"/>
      <c r="W795" s="98"/>
      <c r="X795" s="98"/>
      <c r="Y795" s="98"/>
      <c r="Z795" s="98"/>
      <c r="AA795" s="99"/>
    </row>
    <row r="796" spans="1:27" ht="12.75">
      <c r="A796" s="97"/>
      <c r="B796" s="94" t="s">
        <v>190</v>
      </c>
      <c r="C796" s="95"/>
      <c r="D796" s="95"/>
      <c r="E796" s="95"/>
      <c r="F796" s="95"/>
      <c r="G796" s="95"/>
      <c r="H796" s="95"/>
      <c r="I796" s="95"/>
      <c r="J796" s="95"/>
      <c r="K796" s="95"/>
      <c r="L796" s="95"/>
      <c r="M796" s="95"/>
      <c r="N796" s="95"/>
      <c r="O796" s="95"/>
      <c r="P796" s="95"/>
      <c r="Q796" s="95"/>
      <c r="R796" s="95"/>
      <c r="S796" s="95"/>
      <c r="T796" s="95"/>
      <c r="U796" s="95"/>
      <c r="V796" s="97"/>
      <c r="W796" s="98"/>
      <c r="X796" s="98"/>
      <c r="Y796" s="98"/>
      <c r="Z796" s="98"/>
      <c r="AA796" s="99"/>
    </row>
    <row r="797" spans="1:27" ht="12.75">
      <c r="A797" s="94" t="s">
        <v>151</v>
      </c>
      <c r="B797" s="95"/>
      <c r="C797" s="95"/>
      <c r="D797" s="95"/>
      <c r="E797" s="95"/>
      <c r="F797" s="95"/>
      <c r="G797" s="95"/>
      <c r="H797" s="95"/>
      <c r="I797" s="95"/>
      <c r="J797" s="95"/>
      <c r="K797" s="95"/>
      <c r="L797" s="95"/>
      <c r="M797" s="95"/>
      <c r="N797" s="95"/>
      <c r="O797" s="95"/>
      <c r="P797" s="95"/>
      <c r="Q797" s="95"/>
      <c r="R797" s="95"/>
      <c r="S797" s="95"/>
      <c r="T797" s="95"/>
      <c r="U797" s="95"/>
      <c r="V797" s="97"/>
      <c r="W797" s="98"/>
      <c r="X797" s="98"/>
      <c r="Y797" s="98"/>
      <c r="Z797" s="98"/>
      <c r="AA797" s="99"/>
    </row>
    <row r="798" spans="1:27" ht="12.75">
      <c r="A798" s="94" t="s">
        <v>122</v>
      </c>
      <c r="B798" s="94">
        <v>58</v>
      </c>
      <c r="C798" s="94">
        <v>11762305.4</v>
      </c>
      <c r="D798" s="94">
        <v>3159763.56</v>
      </c>
      <c r="E798" s="106">
        <v>6381966.45</v>
      </c>
      <c r="F798" s="94">
        <v>2050198.19</v>
      </c>
      <c r="G798" s="94">
        <v>2173254.05</v>
      </c>
      <c r="H798" s="94">
        <v>756640</v>
      </c>
      <c r="I798" s="94" t="s">
        <v>138</v>
      </c>
      <c r="J798" s="94">
        <v>715313.6</v>
      </c>
      <c r="K798" s="94" t="s">
        <v>138</v>
      </c>
      <c r="L798" s="94" t="s">
        <v>138</v>
      </c>
      <c r="M798" s="94">
        <v>54000</v>
      </c>
      <c r="N798" s="94">
        <v>0</v>
      </c>
      <c r="O798" s="94">
        <v>1097605</v>
      </c>
      <c r="P798" s="94" t="s">
        <v>138</v>
      </c>
      <c r="Q798" s="94">
        <v>2315120</v>
      </c>
      <c r="R798" s="94">
        <v>542032.7</v>
      </c>
      <c r="S798" s="94">
        <v>0</v>
      </c>
      <c r="T798" s="94" t="s">
        <v>138</v>
      </c>
      <c r="U798" s="94" t="s">
        <v>138</v>
      </c>
      <c r="V798" s="97"/>
      <c r="W798" s="98"/>
      <c r="X798" s="98"/>
      <c r="Y798" s="98"/>
      <c r="Z798" s="98"/>
      <c r="AA798" s="99"/>
    </row>
    <row r="799" spans="1:27" ht="12.75">
      <c r="A799" s="97"/>
      <c r="B799" s="97"/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4" t="s">
        <v>187</v>
      </c>
      <c r="U799" s="95"/>
      <c r="V799" s="97"/>
      <c r="W799" s="98"/>
      <c r="X799" s="98"/>
      <c r="Y799" s="98"/>
      <c r="Z799" s="98"/>
      <c r="AA799" s="99"/>
    </row>
    <row r="800" spans="1:27" ht="12.75">
      <c r="A800" s="97"/>
      <c r="B800" s="97"/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4" t="s">
        <v>453</v>
      </c>
      <c r="T800" s="95"/>
      <c r="U800" s="95"/>
      <c r="V800" s="97"/>
      <c r="W800" s="98"/>
      <c r="X800" s="98"/>
      <c r="Y800" s="98"/>
      <c r="Z800" s="98"/>
      <c r="AA800" s="99"/>
    </row>
    <row r="801" spans="1:27" ht="12.75">
      <c r="A801" s="97"/>
      <c r="B801" s="97"/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4" t="s">
        <v>548</v>
      </c>
      <c r="S801" s="95"/>
      <c r="T801" s="95"/>
      <c r="U801" s="95"/>
      <c r="V801" s="97"/>
      <c r="W801" s="98"/>
      <c r="X801" s="98"/>
      <c r="Y801" s="98"/>
      <c r="Z801" s="98"/>
      <c r="AA801" s="99"/>
    </row>
    <row r="802" spans="1:27" ht="12.75">
      <c r="A802" s="97"/>
      <c r="B802" s="97"/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4" t="s">
        <v>516</v>
      </c>
      <c r="R802" s="95"/>
      <c r="S802" s="95"/>
      <c r="T802" s="95"/>
      <c r="U802" s="95"/>
      <c r="V802" s="97"/>
      <c r="W802" s="98"/>
      <c r="X802" s="98"/>
      <c r="Y802" s="98"/>
      <c r="Z802" s="98"/>
      <c r="AA802" s="99"/>
    </row>
    <row r="803" spans="1:27" ht="12.75">
      <c r="A803" s="97"/>
      <c r="B803" s="97"/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4" t="s">
        <v>187</v>
      </c>
      <c r="Q803" s="95"/>
      <c r="R803" s="95"/>
      <c r="S803" s="95"/>
      <c r="T803" s="95"/>
      <c r="U803" s="95"/>
      <c r="V803" s="97"/>
      <c r="W803" s="98"/>
      <c r="X803" s="98"/>
      <c r="Y803" s="98"/>
      <c r="Z803" s="98"/>
      <c r="AA803" s="99"/>
    </row>
    <row r="804" spans="1:27" ht="12.75">
      <c r="A804" s="97"/>
      <c r="B804" s="97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4" t="s">
        <v>481</v>
      </c>
      <c r="P804" s="95"/>
      <c r="Q804" s="95"/>
      <c r="R804" s="95"/>
      <c r="S804" s="95"/>
      <c r="T804" s="95"/>
      <c r="U804" s="95"/>
      <c r="V804" s="97"/>
      <c r="W804" s="98"/>
      <c r="X804" s="98"/>
      <c r="Y804" s="98"/>
      <c r="Z804" s="98"/>
      <c r="AA804" s="99"/>
    </row>
    <row r="805" spans="1:27" ht="12.75">
      <c r="A805" s="97"/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4" t="s">
        <v>453</v>
      </c>
      <c r="O805" s="95"/>
      <c r="P805" s="95"/>
      <c r="Q805" s="95"/>
      <c r="R805" s="95"/>
      <c r="S805" s="95"/>
      <c r="T805" s="95"/>
      <c r="U805" s="95"/>
      <c r="V805" s="97"/>
      <c r="W805" s="98"/>
      <c r="X805" s="98"/>
      <c r="Y805" s="98"/>
      <c r="Z805" s="98"/>
      <c r="AA805" s="99"/>
    </row>
    <row r="806" spans="1:27" ht="12.75">
      <c r="A806" s="97"/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4" t="s">
        <v>443</v>
      </c>
      <c r="N806" s="95"/>
      <c r="O806" s="95"/>
      <c r="P806" s="95"/>
      <c r="Q806" s="95"/>
      <c r="R806" s="95"/>
      <c r="S806" s="95"/>
      <c r="T806" s="95"/>
      <c r="U806" s="95"/>
      <c r="V806" s="97"/>
      <c r="W806" s="98"/>
      <c r="X806" s="98"/>
      <c r="Y806" s="98"/>
      <c r="Z806" s="98"/>
      <c r="AA806" s="99"/>
    </row>
    <row r="807" spans="1:27" ht="12.75">
      <c r="A807" s="97"/>
      <c r="B807" s="97"/>
      <c r="C807" s="97"/>
      <c r="D807" s="97"/>
      <c r="E807" s="97"/>
      <c r="F807" s="97"/>
      <c r="G807" s="97"/>
      <c r="H807" s="97"/>
      <c r="I807" s="97"/>
      <c r="J807" s="97"/>
      <c r="K807" s="97"/>
      <c r="L807" s="94" t="s">
        <v>187</v>
      </c>
      <c r="M807" s="95"/>
      <c r="N807" s="95"/>
      <c r="O807" s="95"/>
      <c r="P807" s="95"/>
      <c r="Q807" s="95"/>
      <c r="R807" s="95"/>
      <c r="S807" s="95"/>
      <c r="T807" s="95"/>
      <c r="U807" s="95"/>
      <c r="V807" s="97"/>
      <c r="W807" s="98"/>
      <c r="X807" s="98"/>
      <c r="Y807" s="98"/>
      <c r="Z807" s="98"/>
      <c r="AA807" s="99"/>
    </row>
    <row r="808" spans="1:27" ht="12.75">
      <c r="A808" s="97"/>
      <c r="B808" s="97"/>
      <c r="C808" s="97"/>
      <c r="D808" s="97"/>
      <c r="E808" s="97"/>
      <c r="F808" s="97"/>
      <c r="G808" s="97"/>
      <c r="H808" s="97"/>
      <c r="I808" s="97"/>
      <c r="J808" s="97"/>
      <c r="K808" s="94" t="s">
        <v>187</v>
      </c>
      <c r="L808" s="95"/>
      <c r="M808" s="95"/>
      <c r="N808" s="95"/>
      <c r="O808" s="95"/>
      <c r="P808" s="95"/>
      <c r="Q808" s="95"/>
      <c r="R808" s="95"/>
      <c r="S808" s="95"/>
      <c r="T808" s="95"/>
      <c r="U808" s="95"/>
      <c r="V808" s="97"/>
      <c r="W808" s="98"/>
      <c r="X808" s="98"/>
      <c r="Y808" s="98"/>
      <c r="Z808" s="98"/>
      <c r="AA808" s="99"/>
    </row>
    <row r="809" spans="1:27" ht="12.75">
      <c r="A809" s="97"/>
      <c r="B809" s="97"/>
      <c r="C809" s="97"/>
      <c r="D809" s="97"/>
      <c r="E809" s="97"/>
      <c r="F809" s="97"/>
      <c r="G809" s="97"/>
      <c r="H809" s="97"/>
      <c r="I809" s="97"/>
      <c r="J809" s="94" t="s">
        <v>393</v>
      </c>
      <c r="K809" s="95"/>
      <c r="L809" s="95"/>
      <c r="M809" s="95"/>
      <c r="N809" s="95"/>
      <c r="O809" s="95"/>
      <c r="P809" s="95"/>
      <c r="Q809" s="95"/>
      <c r="R809" s="95"/>
      <c r="S809" s="95"/>
      <c r="T809" s="95"/>
      <c r="U809" s="95"/>
      <c r="V809" s="97"/>
      <c r="W809" s="98"/>
      <c r="X809" s="98"/>
      <c r="Y809" s="98"/>
      <c r="Z809" s="98"/>
      <c r="AA809" s="99"/>
    </row>
    <row r="810" spans="1:27" ht="12.75">
      <c r="A810" s="97"/>
      <c r="B810" s="97"/>
      <c r="C810" s="97"/>
      <c r="D810" s="97"/>
      <c r="E810" s="97"/>
      <c r="F810" s="97"/>
      <c r="G810" s="97"/>
      <c r="H810" s="97"/>
      <c r="I810" s="94" t="s">
        <v>187</v>
      </c>
      <c r="J810" s="95"/>
      <c r="K810" s="95"/>
      <c r="L810" s="95"/>
      <c r="M810" s="95"/>
      <c r="N810" s="95"/>
      <c r="O810" s="95"/>
      <c r="P810" s="95"/>
      <c r="Q810" s="95"/>
      <c r="R810" s="95"/>
      <c r="S810" s="95"/>
      <c r="T810" s="95"/>
      <c r="U810" s="95"/>
      <c r="V810" s="97"/>
      <c r="W810" s="98"/>
      <c r="X810" s="98"/>
      <c r="Y810" s="98"/>
      <c r="Z810" s="98"/>
      <c r="AA810" s="99"/>
    </row>
    <row r="811" spans="1:27" ht="12.75">
      <c r="A811" s="97"/>
      <c r="B811" s="97"/>
      <c r="C811" s="97"/>
      <c r="D811" s="97"/>
      <c r="E811" s="97"/>
      <c r="F811" s="97"/>
      <c r="G811" s="97"/>
      <c r="H811" s="94" t="s">
        <v>361</v>
      </c>
      <c r="I811" s="95"/>
      <c r="J811" s="95"/>
      <c r="K811" s="95"/>
      <c r="L811" s="95"/>
      <c r="M811" s="95"/>
      <c r="N811" s="95"/>
      <c r="O811" s="95"/>
      <c r="P811" s="95"/>
      <c r="Q811" s="95"/>
      <c r="R811" s="95"/>
      <c r="S811" s="95"/>
      <c r="T811" s="95"/>
      <c r="U811" s="95"/>
      <c r="V811" s="97"/>
      <c r="W811" s="98"/>
      <c r="X811" s="98"/>
      <c r="Y811" s="98"/>
      <c r="Z811" s="98"/>
      <c r="AA811" s="99"/>
    </row>
    <row r="812" spans="1:27" ht="12.75">
      <c r="A812" s="97"/>
      <c r="B812" s="97"/>
      <c r="C812" s="97"/>
      <c r="D812" s="97"/>
      <c r="E812" s="97"/>
      <c r="F812" s="97"/>
      <c r="G812" s="94" t="s">
        <v>329</v>
      </c>
      <c r="H812" s="95"/>
      <c r="I812" s="95"/>
      <c r="J812" s="95"/>
      <c r="K812" s="95"/>
      <c r="L812" s="95"/>
      <c r="M812" s="95"/>
      <c r="N812" s="95"/>
      <c r="O812" s="95"/>
      <c r="P812" s="95"/>
      <c r="Q812" s="95"/>
      <c r="R812" s="95"/>
      <c r="S812" s="95"/>
      <c r="T812" s="95"/>
      <c r="U812" s="95"/>
      <c r="V812" s="97"/>
      <c r="W812" s="98"/>
      <c r="X812" s="98"/>
      <c r="Y812" s="98"/>
      <c r="Z812" s="98"/>
      <c r="AA812" s="99"/>
    </row>
    <row r="813" spans="1:27" ht="12.75">
      <c r="A813" s="97"/>
      <c r="B813" s="97"/>
      <c r="C813" s="97"/>
      <c r="D813" s="97"/>
      <c r="E813" s="97"/>
      <c r="F813" s="94" t="s">
        <v>297</v>
      </c>
      <c r="G813" s="95"/>
      <c r="H813" s="95"/>
      <c r="I813" s="95"/>
      <c r="J813" s="95"/>
      <c r="K813" s="95"/>
      <c r="L813" s="95"/>
      <c r="M813" s="95"/>
      <c r="N813" s="95"/>
      <c r="O813" s="95"/>
      <c r="P813" s="95"/>
      <c r="Q813" s="95"/>
      <c r="R813" s="95"/>
      <c r="S813" s="95"/>
      <c r="T813" s="95"/>
      <c r="U813" s="95"/>
      <c r="V813" s="97"/>
      <c r="W813" s="98"/>
      <c r="X813" s="98"/>
      <c r="Y813" s="98"/>
      <c r="Z813" s="98"/>
      <c r="AA813" s="99"/>
    </row>
    <row r="814" spans="1:27" ht="12.75">
      <c r="A814" s="97"/>
      <c r="B814" s="97"/>
      <c r="C814" s="97"/>
      <c r="D814" s="97"/>
      <c r="E814" s="106" t="s">
        <v>262</v>
      </c>
      <c r="F814" s="95"/>
      <c r="G814" s="95"/>
      <c r="H814" s="95"/>
      <c r="I814" s="95"/>
      <c r="J814" s="95"/>
      <c r="K814" s="95"/>
      <c r="L814" s="95"/>
      <c r="M814" s="95"/>
      <c r="N814" s="95"/>
      <c r="O814" s="95"/>
      <c r="P814" s="95"/>
      <c r="Q814" s="95"/>
      <c r="R814" s="95"/>
      <c r="S814" s="95"/>
      <c r="T814" s="95"/>
      <c r="U814" s="95"/>
      <c r="V814" s="97"/>
      <c r="W814" s="98"/>
      <c r="X814" s="98"/>
      <c r="Y814" s="98"/>
      <c r="Z814" s="98"/>
      <c r="AA814" s="99"/>
    </row>
    <row r="815" spans="1:27" ht="12.75">
      <c r="A815" s="97"/>
      <c r="B815" s="97"/>
      <c r="C815" s="97"/>
      <c r="D815" s="94" t="s">
        <v>217</v>
      </c>
      <c r="E815" s="95"/>
      <c r="F815" s="95"/>
      <c r="G815" s="95"/>
      <c r="H815" s="95"/>
      <c r="I815" s="95"/>
      <c r="J815" s="95"/>
      <c r="K815" s="95"/>
      <c r="L815" s="95"/>
      <c r="M815" s="95"/>
      <c r="N815" s="95"/>
      <c r="O815" s="95"/>
      <c r="P815" s="95"/>
      <c r="Q815" s="95"/>
      <c r="R815" s="95"/>
      <c r="S815" s="95"/>
      <c r="T815" s="95"/>
      <c r="U815" s="95"/>
      <c r="V815" s="97"/>
      <c r="W815" s="98"/>
      <c r="X815" s="98"/>
      <c r="Y815" s="98"/>
      <c r="Z815" s="98"/>
      <c r="AA815" s="99"/>
    </row>
    <row r="816" spans="1:27" ht="12.75">
      <c r="A816" s="97"/>
      <c r="B816" s="97"/>
      <c r="C816" s="94" t="s">
        <v>175</v>
      </c>
      <c r="D816" s="95"/>
      <c r="E816" s="95"/>
      <c r="F816" s="95"/>
      <c r="G816" s="95"/>
      <c r="H816" s="95"/>
      <c r="I816" s="95"/>
      <c r="J816" s="95"/>
      <c r="K816" s="95"/>
      <c r="L816" s="95"/>
      <c r="M816" s="95"/>
      <c r="N816" s="95"/>
      <c r="O816" s="95"/>
      <c r="P816" s="95"/>
      <c r="Q816" s="95"/>
      <c r="R816" s="95"/>
      <c r="S816" s="95"/>
      <c r="T816" s="95"/>
      <c r="U816" s="95"/>
      <c r="V816" s="97"/>
      <c r="W816" s="98"/>
      <c r="X816" s="98"/>
      <c r="Y816" s="98"/>
      <c r="Z816" s="98"/>
      <c r="AA816" s="99"/>
    </row>
    <row r="817" spans="1:27" ht="12.75">
      <c r="A817" s="97"/>
      <c r="B817" s="94" t="s">
        <v>188</v>
      </c>
      <c r="C817" s="95"/>
      <c r="D817" s="95"/>
      <c r="E817" s="95"/>
      <c r="F817" s="95"/>
      <c r="G817" s="95"/>
      <c r="H817" s="95"/>
      <c r="I817" s="95"/>
      <c r="J817" s="95"/>
      <c r="K817" s="95"/>
      <c r="L817" s="95"/>
      <c r="M817" s="95"/>
      <c r="N817" s="95"/>
      <c r="O817" s="95"/>
      <c r="P817" s="95"/>
      <c r="Q817" s="95"/>
      <c r="R817" s="95"/>
      <c r="S817" s="95"/>
      <c r="T817" s="95"/>
      <c r="U817" s="95"/>
      <c r="V817" s="97"/>
      <c r="W817" s="98"/>
      <c r="X817" s="98"/>
      <c r="Y817" s="98"/>
      <c r="Z817" s="98"/>
      <c r="AA817" s="99"/>
    </row>
    <row r="818" spans="1:27" ht="12.75">
      <c r="A818" s="97"/>
      <c r="B818" s="94">
        <v>59</v>
      </c>
      <c r="C818" s="94">
        <v>12305943.74</v>
      </c>
      <c r="D818" s="94">
        <v>4035787.41</v>
      </c>
      <c r="E818" s="106">
        <v>7494694.43</v>
      </c>
      <c r="F818" s="94">
        <v>863103.11</v>
      </c>
      <c r="G818" s="94">
        <v>2447942.89</v>
      </c>
      <c r="H818" s="94">
        <v>505484</v>
      </c>
      <c r="I818" s="94" t="s">
        <v>107</v>
      </c>
      <c r="J818" s="94">
        <v>753395.52</v>
      </c>
      <c r="K818" s="94" t="s">
        <v>107</v>
      </c>
      <c r="L818" s="94">
        <v>68870.7</v>
      </c>
      <c r="M818" s="94" t="s">
        <v>107</v>
      </c>
      <c r="N818" s="94" t="s">
        <v>107</v>
      </c>
      <c r="O818" s="94">
        <v>1112830</v>
      </c>
      <c r="P818" s="94">
        <v>1500000</v>
      </c>
      <c r="Q818" s="94">
        <v>2744430.4</v>
      </c>
      <c r="R818" s="94">
        <v>1101474.3</v>
      </c>
      <c r="S818" s="94">
        <v>742.75</v>
      </c>
      <c r="T818" s="94" t="s">
        <v>107</v>
      </c>
      <c r="U818" s="94">
        <v>100000</v>
      </c>
      <c r="V818" s="97"/>
      <c r="W818" s="98"/>
      <c r="X818" s="98"/>
      <c r="Y818" s="98"/>
      <c r="Z818" s="98"/>
      <c r="AA818" s="99"/>
    </row>
    <row r="819" spans="1:27" ht="12.75">
      <c r="A819" s="97"/>
      <c r="B819" s="97"/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4" t="s">
        <v>352</v>
      </c>
      <c r="U819" s="95"/>
      <c r="V819" s="97"/>
      <c r="W819" s="98"/>
      <c r="X819" s="98"/>
      <c r="Y819" s="98"/>
      <c r="Z819" s="98"/>
      <c r="AA819" s="99"/>
    </row>
    <row r="820" spans="1:27" ht="12.75">
      <c r="A820" s="97"/>
      <c r="B820" s="97"/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4" t="s">
        <v>560</v>
      </c>
      <c r="T820" s="95"/>
      <c r="U820" s="95"/>
      <c r="V820" s="97"/>
      <c r="W820" s="98"/>
      <c r="X820" s="98"/>
      <c r="Y820" s="98"/>
      <c r="Z820" s="98"/>
      <c r="AA820" s="99"/>
    </row>
    <row r="821" spans="1:27" ht="12.75">
      <c r="A821" s="97"/>
      <c r="B821" s="97"/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4" t="s">
        <v>549</v>
      </c>
      <c r="S821" s="95"/>
      <c r="T821" s="95"/>
      <c r="U821" s="95"/>
      <c r="V821" s="97"/>
      <c r="W821" s="98"/>
      <c r="X821" s="98"/>
      <c r="Y821" s="98"/>
      <c r="Z821" s="98"/>
      <c r="AA821" s="99"/>
    </row>
    <row r="822" spans="1:27" ht="12.75">
      <c r="A822" s="97"/>
      <c r="B822" s="97"/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4" t="s">
        <v>517</v>
      </c>
      <c r="R822" s="95"/>
      <c r="S822" s="95"/>
      <c r="T822" s="95"/>
      <c r="U822" s="95"/>
      <c r="V822" s="97"/>
      <c r="W822" s="98"/>
      <c r="X822" s="98"/>
      <c r="Y822" s="98"/>
      <c r="Z822" s="98"/>
      <c r="AA822" s="99"/>
    </row>
    <row r="823" spans="1:27" ht="12.75">
      <c r="A823" s="97"/>
      <c r="B823" s="97"/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4" t="s">
        <v>487</v>
      </c>
      <c r="Q823" s="95"/>
      <c r="R823" s="95"/>
      <c r="S823" s="95"/>
      <c r="T823" s="95"/>
      <c r="U823" s="95"/>
      <c r="V823" s="97"/>
      <c r="W823" s="98"/>
      <c r="X823" s="98"/>
      <c r="Y823" s="98"/>
      <c r="Z823" s="98"/>
      <c r="AA823" s="99"/>
    </row>
    <row r="824" spans="1:27" ht="12.75">
      <c r="A824" s="97"/>
      <c r="B824" s="97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4" t="s">
        <v>482</v>
      </c>
      <c r="P824" s="95"/>
      <c r="Q824" s="95"/>
      <c r="R824" s="95"/>
      <c r="S824" s="95"/>
      <c r="T824" s="95"/>
      <c r="U824" s="95"/>
      <c r="V824" s="97"/>
      <c r="W824" s="98"/>
      <c r="X824" s="98"/>
      <c r="Y824" s="98"/>
      <c r="Z824" s="98"/>
      <c r="AA824" s="99"/>
    </row>
    <row r="825" spans="1:27" ht="12.75">
      <c r="A825" s="97"/>
      <c r="B825" s="97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4" t="s">
        <v>352</v>
      </c>
      <c r="O825" s="95"/>
      <c r="P825" s="95"/>
      <c r="Q825" s="95"/>
      <c r="R825" s="95"/>
      <c r="S825" s="95"/>
      <c r="T825" s="95"/>
      <c r="U825" s="95"/>
      <c r="V825" s="97"/>
      <c r="W825" s="98"/>
      <c r="X825" s="98"/>
      <c r="Y825" s="98"/>
      <c r="Z825" s="98"/>
      <c r="AA825" s="99"/>
    </row>
    <row r="826" spans="1:27" ht="12.75">
      <c r="A826" s="97"/>
      <c r="B826" s="97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4" t="s">
        <v>352</v>
      </c>
      <c r="N826" s="95"/>
      <c r="O826" s="95"/>
      <c r="P826" s="95"/>
      <c r="Q826" s="95"/>
      <c r="R826" s="95"/>
      <c r="S826" s="95"/>
      <c r="T826" s="95"/>
      <c r="U826" s="95"/>
      <c r="V826" s="97"/>
      <c r="W826" s="98"/>
      <c r="X826" s="98"/>
      <c r="Y826" s="98"/>
      <c r="Z826" s="98"/>
      <c r="AA826" s="99"/>
    </row>
    <row r="827" spans="1:27" ht="12.75">
      <c r="A827" s="97"/>
      <c r="B827" s="97"/>
      <c r="C827" s="97"/>
      <c r="D827" s="97"/>
      <c r="E827" s="97"/>
      <c r="F827" s="97"/>
      <c r="G827" s="97"/>
      <c r="H827" s="97"/>
      <c r="I827" s="97"/>
      <c r="J827" s="97"/>
      <c r="K827" s="97"/>
      <c r="L827" s="94" t="s">
        <v>415</v>
      </c>
      <c r="M827" s="95"/>
      <c r="N827" s="95"/>
      <c r="O827" s="95"/>
      <c r="P827" s="95"/>
      <c r="Q827" s="95"/>
      <c r="R827" s="95"/>
      <c r="S827" s="95"/>
      <c r="T827" s="95"/>
      <c r="U827" s="95"/>
      <c r="V827" s="97"/>
      <c r="W827" s="98"/>
      <c r="X827" s="98"/>
      <c r="Y827" s="98"/>
      <c r="Z827" s="98"/>
      <c r="AA827" s="99"/>
    </row>
    <row r="828" spans="1:27" ht="12.75">
      <c r="A828" s="97"/>
      <c r="B828" s="97"/>
      <c r="C828" s="97"/>
      <c r="D828" s="97"/>
      <c r="E828" s="97"/>
      <c r="F828" s="97"/>
      <c r="G828" s="97"/>
      <c r="H828" s="97"/>
      <c r="I828" s="97"/>
      <c r="J828" s="97"/>
      <c r="K828" s="94" t="s">
        <v>352</v>
      </c>
      <c r="L828" s="95"/>
      <c r="M828" s="95"/>
      <c r="N828" s="95"/>
      <c r="O828" s="95"/>
      <c r="P828" s="95"/>
      <c r="Q828" s="95"/>
      <c r="R828" s="95"/>
      <c r="S828" s="95"/>
      <c r="T828" s="95"/>
      <c r="U828" s="95"/>
      <c r="V828" s="97"/>
      <c r="W828" s="98"/>
      <c r="X828" s="98"/>
      <c r="Y828" s="98"/>
      <c r="Z828" s="98"/>
      <c r="AA828" s="99"/>
    </row>
    <row r="829" spans="1:27" ht="12.75">
      <c r="A829" s="97"/>
      <c r="B829" s="97"/>
      <c r="C829" s="97"/>
      <c r="D829" s="97"/>
      <c r="E829" s="97"/>
      <c r="F829" s="97"/>
      <c r="G829" s="97"/>
      <c r="H829" s="97"/>
      <c r="I829" s="97"/>
      <c r="J829" s="94" t="s">
        <v>394</v>
      </c>
      <c r="K829" s="95"/>
      <c r="L829" s="95"/>
      <c r="M829" s="95"/>
      <c r="N829" s="95"/>
      <c r="O829" s="95"/>
      <c r="P829" s="95"/>
      <c r="Q829" s="95"/>
      <c r="R829" s="95"/>
      <c r="S829" s="95"/>
      <c r="T829" s="95"/>
      <c r="U829" s="95"/>
      <c r="V829" s="97"/>
      <c r="W829" s="98"/>
      <c r="X829" s="98"/>
      <c r="Y829" s="98"/>
      <c r="Z829" s="98"/>
      <c r="AA829" s="99"/>
    </row>
    <row r="830" spans="1:27" ht="12.75">
      <c r="A830" s="97"/>
      <c r="B830" s="97"/>
      <c r="C830" s="97"/>
      <c r="D830" s="97"/>
      <c r="E830" s="97"/>
      <c r="F830" s="97"/>
      <c r="G830" s="97"/>
      <c r="H830" s="97"/>
      <c r="I830" s="94" t="s">
        <v>352</v>
      </c>
      <c r="J830" s="95"/>
      <c r="K830" s="95"/>
      <c r="L830" s="95"/>
      <c r="M830" s="95"/>
      <c r="N830" s="95"/>
      <c r="O830" s="95"/>
      <c r="P830" s="95"/>
      <c r="Q830" s="95"/>
      <c r="R830" s="95"/>
      <c r="S830" s="95"/>
      <c r="T830" s="95"/>
      <c r="U830" s="95"/>
      <c r="V830" s="97"/>
      <c r="W830" s="98"/>
      <c r="X830" s="98"/>
      <c r="Y830" s="98"/>
      <c r="Z830" s="98"/>
      <c r="AA830" s="99"/>
    </row>
    <row r="831" spans="1:27" ht="12.75">
      <c r="A831" s="97"/>
      <c r="B831" s="97"/>
      <c r="C831" s="97"/>
      <c r="D831" s="97"/>
      <c r="E831" s="97"/>
      <c r="F831" s="97"/>
      <c r="G831" s="97"/>
      <c r="H831" s="94" t="s">
        <v>362</v>
      </c>
      <c r="I831" s="95"/>
      <c r="J831" s="95"/>
      <c r="K831" s="95"/>
      <c r="L831" s="95"/>
      <c r="M831" s="95"/>
      <c r="N831" s="95"/>
      <c r="O831" s="95"/>
      <c r="P831" s="95"/>
      <c r="Q831" s="95"/>
      <c r="R831" s="95"/>
      <c r="S831" s="95"/>
      <c r="T831" s="95"/>
      <c r="U831" s="95"/>
      <c r="V831" s="97"/>
      <c r="W831" s="98"/>
      <c r="X831" s="98"/>
      <c r="Y831" s="98"/>
      <c r="Z831" s="98"/>
      <c r="AA831" s="99"/>
    </row>
    <row r="832" spans="1:27" ht="12.75">
      <c r="A832" s="97"/>
      <c r="B832" s="97"/>
      <c r="C832" s="97"/>
      <c r="D832" s="97"/>
      <c r="E832" s="97"/>
      <c r="F832" s="97"/>
      <c r="G832" s="94" t="s">
        <v>330</v>
      </c>
      <c r="H832" s="95"/>
      <c r="I832" s="95"/>
      <c r="J832" s="95"/>
      <c r="K832" s="95"/>
      <c r="L832" s="95"/>
      <c r="M832" s="95"/>
      <c r="N832" s="95"/>
      <c r="O832" s="95"/>
      <c r="P832" s="95"/>
      <c r="Q832" s="95"/>
      <c r="R832" s="95"/>
      <c r="S832" s="95"/>
      <c r="T832" s="95"/>
      <c r="U832" s="95"/>
      <c r="V832" s="97"/>
      <c r="W832" s="98"/>
      <c r="X832" s="98"/>
      <c r="Y832" s="98"/>
      <c r="Z832" s="98"/>
      <c r="AA832" s="99"/>
    </row>
    <row r="833" spans="1:27" ht="12.75">
      <c r="A833" s="97"/>
      <c r="B833" s="97"/>
      <c r="C833" s="97"/>
      <c r="D833" s="97"/>
      <c r="E833" s="97"/>
      <c r="F833" s="94" t="s">
        <v>298</v>
      </c>
      <c r="G833" s="95"/>
      <c r="H833" s="95"/>
      <c r="I833" s="95"/>
      <c r="J833" s="95"/>
      <c r="K833" s="95"/>
      <c r="L833" s="95"/>
      <c r="M833" s="95"/>
      <c r="N833" s="95"/>
      <c r="O833" s="95"/>
      <c r="P833" s="95"/>
      <c r="Q833" s="95"/>
      <c r="R833" s="95"/>
      <c r="S833" s="95"/>
      <c r="T833" s="95"/>
      <c r="U833" s="95"/>
      <c r="V833" s="97"/>
      <c r="W833" s="98"/>
      <c r="X833" s="98"/>
      <c r="Y833" s="98"/>
      <c r="Z833" s="98"/>
      <c r="AA833" s="99"/>
    </row>
    <row r="834" spans="1:27" ht="12.75">
      <c r="A834" s="97"/>
      <c r="B834" s="97"/>
      <c r="C834" s="97"/>
      <c r="D834" s="97"/>
      <c r="E834" s="106" t="s">
        <v>263</v>
      </c>
      <c r="F834" s="95"/>
      <c r="G834" s="95"/>
      <c r="H834" s="95"/>
      <c r="I834" s="95"/>
      <c r="J834" s="95"/>
      <c r="K834" s="95"/>
      <c r="L834" s="95"/>
      <c r="M834" s="95"/>
      <c r="N834" s="95"/>
      <c r="O834" s="95"/>
      <c r="P834" s="95"/>
      <c r="Q834" s="95"/>
      <c r="R834" s="95"/>
      <c r="S834" s="95"/>
      <c r="T834" s="95"/>
      <c r="U834" s="95"/>
      <c r="V834" s="97"/>
      <c r="W834" s="98"/>
      <c r="X834" s="98"/>
      <c r="Y834" s="98"/>
      <c r="Z834" s="98"/>
      <c r="AA834" s="99"/>
    </row>
    <row r="835" spans="1:27" ht="12.75">
      <c r="A835" s="97"/>
      <c r="B835" s="97"/>
      <c r="C835" s="97"/>
      <c r="D835" s="94" t="s">
        <v>218</v>
      </c>
      <c r="E835" s="95"/>
      <c r="F835" s="95"/>
      <c r="G835" s="95"/>
      <c r="H835" s="95"/>
      <c r="I835" s="95"/>
      <c r="J835" s="95"/>
      <c r="K835" s="95"/>
      <c r="L835" s="95"/>
      <c r="M835" s="95"/>
      <c r="N835" s="95"/>
      <c r="O835" s="95"/>
      <c r="P835" s="95"/>
      <c r="Q835" s="95"/>
      <c r="R835" s="95"/>
      <c r="S835" s="95"/>
      <c r="T835" s="95"/>
      <c r="U835" s="95"/>
      <c r="V835" s="97"/>
      <c r="W835" s="98"/>
      <c r="X835" s="98"/>
      <c r="Y835" s="98"/>
      <c r="Z835" s="98"/>
      <c r="AA835" s="99"/>
    </row>
    <row r="836" spans="1:27" ht="12.75">
      <c r="A836" s="97"/>
      <c r="B836" s="97"/>
      <c r="C836" s="94" t="s">
        <v>176</v>
      </c>
      <c r="D836" s="95"/>
      <c r="E836" s="95"/>
      <c r="F836" s="95"/>
      <c r="G836" s="95"/>
      <c r="H836" s="95"/>
      <c r="I836" s="95"/>
      <c r="J836" s="95"/>
      <c r="K836" s="95"/>
      <c r="L836" s="95"/>
      <c r="M836" s="95"/>
      <c r="N836" s="95"/>
      <c r="O836" s="95"/>
      <c r="P836" s="95"/>
      <c r="Q836" s="95"/>
      <c r="R836" s="95"/>
      <c r="S836" s="95"/>
      <c r="T836" s="95"/>
      <c r="U836" s="95"/>
      <c r="V836" s="97"/>
      <c r="W836" s="98"/>
      <c r="X836" s="98"/>
      <c r="Y836" s="98"/>
      <c r="Z836" s="98"/>
      <c r="AA836" s="99"/>
    </row>
    <row r="837" spans="1:27" ht="12.75">
      <c r="A837" s="97"/>
      <c r="B837" s="94" t="s">
        <v>189</v>
      </c>
      <c r="C837" s="95"/>
      <c r="D837" s="95"/>
      <c r="E837" s="95"/>
      <c r="F837" s="95"/>
      <c r="G837" s="95"/>
      <c r="H837" s="95"/>
      <c r="I837" s="95"/>
      <c r="J837" s="95"/>
      <c r="K837" s="95"/>
      <c r="L837" s="95"/>
      <c r="M837" s="95"/>
      <c r="N837" s="95"/>
      <c r="O837" s="95"/>
      <c r="P837" s="95"/>
      <c r="Q837" s="95"/>
      <c r="R837" s="95"/>
      <c r="S837" s="95"/>
      <c r="T837" s="95"/>
      <c r="U837" s="95"/>
      <c r="V837" s="97"/>
      <c r="W837" s="98"/>
      <c r="X837" s="98"/>
      <c r="Y837" s="98"/>
      <c r="Z837" s="98"/>
      <c r="AA837" s="99"/>
    </row>
    <row r="838" spans="1:27" ht="12.75">
      <c r="A838" s="97"/>
      <c r="B838" s="94">
        <v>60</v>
      </c>
      <c r="C838" s="94" t="s">
        <v>138</v>
      </c>
      <c r="D838" s="94" t="s">
        <v>138</v>
      </c>
      <c r="E838" s="106">
        <v>42768</v>
      </c>
      <c r="F838" s="94" t="s">
        <v>138</v>
      </c>
      <c r="G838" s="94" t="s">
        <v>138</v>
      </c>
      <c r="H838" s="94" t="s">
        <v>138</v>
      </c>
      <c r="I838" s="94" t="s">
        <v>138</v>
      </c>
      <c r="J838" s="94" t="s">
        <v>138</v>
      </c>
      <c r="K838" s="94" t="s">
        <v>138</v>
      </c>
      <c r="L838" s="94" t="s">
        <v>138</v>
      </c>
      <c r="M838" s="94" t="s">
        <v>138</v>
      </c>
      <c r="N838" s="94" t="s">
        <v>138</v>
      </c>
      <c r="O838" s="94" t="s">
        <v>138</v>
      </c>
      <c r="P838" s="94" t="s">
        <v>138</v>
      </c>
      <c r="Q838" s="94" t="s">
        <v>138</v>
      </c>
      <c r="R838" s="94" t="s">
        <v>138</v>
      </c>
      <c r="S838" s="94" t="s">
        <v>138</v>
      </c>
      <c r="T838" s="94" t="s">
        <v>138</v>
      </c>
      <c r="U838" s="94" t="s">
        <v>138</v>
      </c>
      <c r="V838" s="97"/>
      <c r="W838" s="98"/>
      <c r="X838" s="98"/>
      <c r="Y838" s="98"/>
      <c r="Z838" s="98"/>
      <c r="AA838" s="99"/>
    </row>
    <row r="839" spans="1:27" ht="12.75">
      <c r="A839" s="97"/>
      <c r="B839" s="97"/>
      <c r="C839" s="97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4" t="s">
        <v>187</v>
      </c>
      <c r="U839" s="95"/>
      <c r="V839" s="97"/>
      <c r="W839" s="98"/>
      <c r="X839" s="98"/>
      <c r="Y839" s="98"/>
      <c r="Z839" s="98"/>
      <c r="AA839" s="99"/>
    </row>
    <row r="840" spans="1:27" ht="12.75">
      <c r="A840" s="97"/>
      <c r="B840" s="97"/>
      <c r="C840" s="97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4" t="s">
        <v>187</v>
      </c>
      <c r="T840" s="95"/>
      <c r="U840" s="95"/>
      <c r="V840" s="97"/>
      <c r="W840" s="98"/>
      <c r="X840" s="98"/>
      <c r="Y840" s="98"/>
      <c r="Z840" s="98"/>
      <c r="AA840" s="99"/>
    </row>
    <row r="841" spans="1:27" ht="12.75">
      <c r="A841" s="97"/>
      <c r="B841" s="97"/>
      <c r="C841" s="97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4" t="s">
        <v>187</v>
      </c>
      <c r="S841" s="95"/>
      <c r="T841" s="95"/>
      <c r="U841" s="95"/>
      <c r="V841" s="97"/>
      <c r="W841" s="98"/>
      <c r="X841" s="98"/>
      <c r="Y841" s="98"/>
      <c r="Z841" s="98"/>
      <c r="AA841" s="99"/>
    </row>
    <row r="842" spans="1:27" ht="12.75">
      <c r="A842" s="97"/>
      <c r="B842" s="97"/>
      <c r="C842" s="97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4" t="s">
        <v>187</v>
      </c>
      <c r="R842" s="95"/>
      <c r="S842" s="95"/>
      <c r="T842" s="95"/>
      <c r="U842" s="95"/>
      <c r="V842" s="97"/>
      <c r="W842" s="98"/>
      <c r="X842" s="98"/>
      <c r="Y842" s="98"/>
      <c r="Z842" s="98"/>
      <c r="AA842" s="99"/>
    </row>
    <row r="843" spans="1:27" ht="12.75">
      <c r="A843" s="97"/>
      <c r="B843" s="97"/>
      <c r="C843" s="97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4" t="s">
        <v>187</v>
      </c>
      <c r="Q843" s="95"/>
      <c r="R843" s="95"/>
      <c r="S843" s="95"/>
      <c r="T843" s="95"/>
      <c r="U843" s="95"/>
      <c r="V843" s="97"/>
      <c r="W843" s="98"/>
      <c r="X843" s="98"/>
      <c r="Y843" s="98"/>
      <c r="Z843" s="98"/>
      <c r="AA843" s="99"/>
    </row>
    <row r="844" spans="1:27" ht="12.75">
      <c r="A844" s="97"/>
      <c r="B844" s="97"/>
      <c r="C844" s="97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4" t="s">
        <v>187</v>
      </c>
      <c r="P844" s="95"/>
      <c r="Q844" s="95"/>
      <c r="R844" s="95"/>
      <c r="S844" s="95"/>
      <c r="T844" s="95"/>
      <c r="U844" s="95"/>
      <c r="V844" s="97"/>
      <c r="W844" s="98"/>
      <c r="X844" s="98"/>
      <c r="Y844" s="98"/>
      <c r="Z844" s="98"/>
      <c r="AA844" s="99"/>
    </row>
    <row r="845" spans="1:27" ht="12.75">
      <c r="A845" s="97"/>
      <c r="B845" s="97"/>
      <c r="C845" s="97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4" t="s">
        <v>187</v>
      </c>
      <c r="O845" s="95"/>
      <c r="P845" s="95"/>
      <c r="Q845" s="95"/>
      <c r="R845" s="95"/>
      <c r="S845" s="95"/>
      <c r="T845" s="95"/>
      <c r="U845" s="95"/>
      <c r="V845" s="97"/>
      <c r="W845" s="98"/>
      <c r="X845" s="98"/>
      <c r="Y845" s="98"/>
      <c r="Z845" s="98"/>
      <c r="AA845" s="99"/>
    </row>
    <row r="846" spans="1:27" ht="12.75">
      <c r="A846" s="97"/>
      <c r="B846" s="97"/>
      <c r="C846" s="97"/>
      <c r="D846" s="97"/>
      <c r="E846" s="97"/>
      <c r="F846" s="97"/>
      <c r="G846" s="97"/>
      <c r="H846" s="97"/>
      <c r="I846" s="97"/>
      <c r="J846" s="97"/>
      <c r="K846" s="97"/>
      <c r="L846" s="97"/>
      <c r="M846" s="94" t="s">
        <v>187</v>
      </c>
      <c r="N846" s="95"/>
      <c r="O846" s="95"/>
      <c r="P846" s="95"/>
      <c r="Q846" s="95"/>
      <c r="R846" s="95"/>
      <c r="S846" s="95"/>
      <c r="T846" s="95"/>
      <c r="U846" s="95"/>
      <c r="V846" s="97"/>
      <c r="W846" s="98"/>
      <c r="X846" s="98"/>
      <c r="Y846" s="98"/>
      <c r="Z846" s="98"/>
      <c r="AA846" s="99"/>
    </row>
    <row r="847" spans="1:27" ht="12.75">
      <c r="A847" s="97"/>
      <c r="B847" s="97"/>
      <c r="C847" s="97"/>
      <c r="D847" s="97"/>
      <c r="E847" s="97"/>
      <c r="F847" s="97"/>
      <c r="G847" s="97"/>
      <c r="H847" s="97"/>
      <c r="I847" s="97"/>
      <c r="J847" s="97"/>
      <c r="K847" s="97"/>
      <c r="L847" s="94" t="s">
        <v>187</v>
      </c>
      <c r="M847" s="95"/>
      <c r="N847" s="95"/>
      <c r="O847" s="95"/>
      <c r="P847" s="95"/>
      <c r="Q847" s="95"/>
      <c r="R847" s="95"/>
      <c r="S847" s="95"/>
      <c r="T847" s="95"/>
      <c r="U847" s="95"/>
      <c r="V847" s="97"/>
      <c r="W847" s="98"/>
      <c r="X847" s="98"/>
      <c r="Y847" s="98"/>
      <c r="Z847" s="98"/>
      <c r="AA847" s="99"/>
    </row>
    <row r="848" spans="1:27" ht="12.75">
      <c r="A848" s="97"/>
      <c r="B848" s="97"/>
      <c r="C848" s="97"/>
      <c r="D848" s="97"/>
      <c r="E848" s="97"/>
      <c r="F848" s="97"/>
      <c r="G848" s="97"/>
      <c r="H848" s="97"/>
      <c r="I848" s="97"/>
      <c r="J848" s="97"/>
      <c r="K848" s="94" t="s">
        <v>187</v>
      </c>
      <c r="L848" s="95"/>
      <c r="M848" s="95"/>
      <c r="N848" s="95"/>
      <c r="O848" s="95"/>
      <c r="P848" s="95"/>
      <c r="Q848" s="95"/>
      <c r="R848" s="95"/>
      <c r="S848" s="95"/>
      <c r="T848" s="95"/>
      <c r="U848" s="95"/>
      <c r="V848" s="97"/>
      <c r="W848" s="98"/>
      <c r="X848" s="98"/>
      <c r="Y848" s="98"/>
      <c r="Z848" s="98"/>
      <c r="AA848" s="99"/>
    </row>
    <row r="849" spans="1:27" ht="12.75">
      <c r="A849" s="97"/>
      <c r="B849" s="97"/>
      <c r="C849" s="97"/>
      <c r="D849" s="97"/>
      <c r="E849" s="97"/>
      <c r="F849" s="97"/>
      <c r="G849" s="97"/>
      <c r="H849" s="97"/>
      <c r="I849" s="97"/>
      <c r="J849" s="94" t="s">
        <v>187</v>
      </c>
      <c r="K849" s="95"/>
      <c r="L849" s="95"/>
      <c r="M849" s="95"/>
      <c r="N849" s="95"/>
      <c r="O849" s="95"/>
      <c r="P849" s="95"/>
      <c r="Q849" s="95"/>
      <c r="R849" s="95"/>
      <c r="S849" s="95"/>
      <c r="T849" s="95"/>
      <c r="U849" s="95"/>
      <c r="V849" s="97"/>
      <c r="W849" s="98"/>
      <c r="X849" s="98"/>
      <c r="Y849" s="98"/>
      <c r="Z849" s="98"/>
      <c r="AA849" s="99"/>
    </row>
    <row r="850" spans="1:27" ht="12.75">
      <c r="A850" s="97"/>
      <c r="B850" s="97"/>
      <c r="C850" s="97"/>
      <c r="D850" s="97"/>
      <c r="E850" s="97"/>
      <c r="F850" s="97"/>
      <c r="G850" s="97"/>
      <c r="H850" s="97"/>
      <c r="I850" s="94" t="s">
        <v>187</v>
      </c>
      <c r="J850" s="95"/>
      <c r="K850" s="95"/>
      <c r="L850" s="95"/>
      <c r="M850" s="95"/>
      <c r="N850" s="95"/>
      <c r="O850" s="95"/>
      <c r="P850" s="95"/>
      <c r="Q850" s="95"/>
      <c r="R850" s="95"/>
      <c r="S850" s="95"/>
      <c r="T850" s="95"/>
      <c r="U850" s="95"/>
      <c r="V850" s="97"/>
      <c r="W850" s="98"/>
      <c r="X850" s="98"/>
      <c r="Y850" s="98"/>
      <c r="Z850" s="98"/>
      <c r="AA850" s="99"/>
    </row>
    <row r="851" spans="1:27" ht="12.75">
      <c r="A851" s="97"/>
      <c r="B851" s="97"/>
      <c r="C851" s="97"/>
      <c r="D851" s="97"/>
      <c r="E851" s="97"/>
      <c r="F851" s="97"/>
      <c r="G851" s="97"/>
      <c r="H851" s="94" t="s">
        <v>187</v>
      </c>
      <c r="I851" s="95"/>
      <c r="J851" s="95"/>
      <c r="K851" s="95"/>
      <c r="L851" s="95"/>
      <c r="M851" s="95"/>
      <c r="N851" s="95"/>
      <c r="O851" s="95"/>
      <c r="P851" s="95"/>
      <c r="Q851" s="95"/>
      <c r="R851" s="95"/>
      <c r="S851" s="95"/>
      <c r="T851" s="95"/>
      <c r="U851" s="95"/>
      <c r="V851" s="97"/>
      <c r="W851" s="98"/>
      <c r="X851" s="98"/>
      <c r="Y851" s="98"/>
      <c r="Z851" s="98"/>
      <c r="AA851" s="99"/>
    </row>
    <row r="852" spans="1:27" ht="12.75">
      <c r="A852" s="97"/>
      <c r="B852" s="97"/>
      <c r="C852" s="97"/>
      <c r="D852" s="97"/>
      <c r="E852" s="97"/>
      <c r="F852" s="97"/>
      <c r="G852" s="94" t="s">
        <v>187</v>
      </c>
      <c r="H852" s="95"/>
      <c r="I852" s="95"/>
      <c r="J852" s="95"/>
      <c r="K852" s="95"/>
      <c r="L852" s="95"/>
      <c r="M852" s="95"/>
      <c r="N852" s="95"/>
      <c r="O852" s="95"/>
      <c r="P852" s="95"/>
      <c r="Q852" s="95"/>
      <c r="R852" s="95"/>
      <c r="S852" s="95"/>
      <c r="T852" s="95"/>
      <c r="U852" s="95"/>
      <c r="V852" s="97"/>
      <c r="W852" s="98"/>
      <c r="X852" s="98"/>
      <c r="Y852" s="98"/>
      <c r="Z852" s="98"/>
      <c r="AA852" s="99"/>
    </row>
    <row r="853" spans="1:27" ht="12.75">
      <c r="A853" s="97"/>
      <c r="B853" s="97"/>
      <c r="C853" s="97"/>
      <c r="D853" s="97"/>
      <c r="E853" s="97"/>
      <c r="F853" s="94" t="s">
        <v>187</v>
      </c>
      <c r="G853" s="95"/>
      <c r="H853" s="95"/>
      <c r="I853" s="95"/>
      <c r="J853" s="95"/>
      <c r="K853" s="95"/>
      <c r="L853" s="95"/>
      <c r="M853" s="95"/>
      <c r="N853" s="95"/>
      <c r="O853" s="95"/>
      <c r="P853" s="95"/>
      <c r="Q853" s="95"/>
      <c r="R853" s="95"/>
      <c r="S853" s="95"/>
      <c r="T853" s="95"/>
      <c r="U853" s="95"/>
      <c r="V853" s="97"/>
      <c r="W853" s="98"/>
      <c r="X853" s="98"/>
      <c r="Y853" s="98"/>
      <c r="Z853" s="98"/>
      <c r="AA853" s="99"/>
    </row>
    <row r="854" spans="1:27" ht="12.75">
      <c r="A854" s="97"/>
      <c r="B854" s="97"/>
      <c r="C854" s="97"/>
      <c r="D854" s="97"/>
      <c r="E854" s="106" t="s">
        <v>264</v>
      </c>
      <c r="F854" s="95"/>
      <c r="G854" s="95"/>
      <c r="H854" s="95"/>
      <c r="I854" s="95"/>
      <c r="J854" s="95"/>
      <c r="K854" s="95"/>
      <c r="L854" s="95"/>
      <c r="M854" s="95"/>
      <c r="N854" s="95"/>
      <c r="O854" s="95"/>
      <c r="P854" s="95"/>
      <c r="Q854" s="95"/>
      <c r="R854" s="95"/>
      <c r="S854" s="95"/>
      <c r="T854" s="95"/>
      <c r="U854" s="95"/>
      <c r="V854" s="97"/>
      <c r="W854" s="98"/>
      <c r="X854" s="98"/>
      <c r="Y854" s="98"/>
      <c r="Z854" s="98"/>
      <c r="AA854" s="99"/>
    </row>
    <row r="855" spans="1:27" ht="12.75">
      <c r="A855" s="97"/>
      <c r="B855" s="97"/>
      <c r="C855" s="97"/>
      <c r="D855" s="94" t="s">
        <v>187</v>
      </c>
      <c r="E855" s="95"/>
      <c r="F855" s="95"/>
      <c r="G855" s="95"/>
      <c r="H855" s="95"/>
      <c r="I855" s="95"/>
      <c r="J855" s="95"/>
      <c r="K855" s="95"/>
      <c r="L855" s="95"/>
      <c r="M855" s="95"/>
      <c r="N855" s="95"/>
      <c r="O855" s="95"/>
      <c r="P855" s="95"/>
      <c r="Q855" s="95"/>
      <c r="R855" s="95"/>
      <c r="S855" s="95"/>
      <c r="T855" s="95"/>
      <c r="U855" s="95"/>
      <c r="V855" s="97"/>
      <c r="W855" s="98"/>
      <c r="X855" s="98"/>
      <c r="Y855" s="98"/>
      <c r="Z855" s="98"/>
      <c r="AA855" s="99"/>
    </row>
    <row r="856" spans="1:27" ht="12.75">
      <c r="A856" s="97"/>
      <c r="B856" s="97"/>
      <c r="C856" s="94" t="s">
        <v>187</v>
      </c>
      <c r="D856" s="95"/>
      <c r="E856" s="95"/>
      <c r="F856" s="95"/>
      <c r="G856" s="95"/>
      <c r="H856" s="95"/>
      <c r="I856" s="95"/>
      <c r="J856" s="95"/>
      <c r="K856" s="95"/>
      <c r="L856" s="95"/>
      <c r="M856" s="95"/>
      <c r="N856" s="95"/>
      <c r="O856" s="95"/>
      <c r="P856" s="95"/>
      <c r="Q856" s="95"/>
      <c r="R856" s="95"/>
      <c r="S856" s="95"/>
      <c r="T856" s="95"/>
      <c r="U856" s="95"/>
      <c r="V856" s="97"/>
      <c r="W856" s="98"/>
      <c r="X856" s="98"/>
      <c r="Y856" s="98"/>
      <c r="Z856" s="98"/>
      <c r="AA856" s="99"/>
    </row>
    <row r="857" spans="1:27" ht="12.75">
      <c r="A857" s="97"/>
      <c r="B857" s="94" t="s">
        <v>190</v>
      </c>
      <c r="C857" s="95"/>
      <c r="D857" s="95"/>
      <c r="E857" s="95"/>
      <c r="F857" s="95"/>
      <c r="G857" s="95"/>
      <c r="H857" s="95"/>
      <c r="I857" s="95"/>
      <c r="J857" s="95"/>
      <c r="K857" s="95"/>
      <c r="L857" s="95"/>
      <c r="M857" s="95"/>
      <c r="N857" s="95"/>
      <c r="O857" s="95"/>
      <c r="P857" s="95"/>
      <c r="Q857" s="95"/>
      <c r="R857" s="95"/>
      <c r="S857" s="95"/>
      <c r="T857" s="95"/>
      <c r="U857" s="95"/>
      <c r="V857" s="97"/>
      <c r="W857" s="98"/>
      <c r="X857" s="98"/>
      <c r="Y857" s="98"/>
      <c r="Z857" s="98"/>
      <c r="AA857" s="99"/>
    </row>
    <row r="858" spans="1:27" ht="12.75">
      <c r="A858" s="94" t="s">
        <v>152</v>
      </c>
      <c r="B858" s="95"/>
      <c r="C858" s="95"/>
      <c r="D858" s="95"/>
      <c r="E858" s="95"/>
      <c r="F858" s="95"/>
      <c r="G858" s="95"/>
      <c r="H858" s="95"/>
      <c r="I858" s="95"/>
      <c r="J858" s="95"/>
      <c r="K858" s="95"/>
      <c r="L858" s="95"/>
      <c r="M858" s="95"/>
      <c r="N858" s="95"/>
      <c r="O858" s="95"/>
      <c r="P858" s="95"/>
      <c r="Q858" s="95"/>
      <c r="R858" s="95"/>
      <c r="S858" s="95"/>
      <c r="T858" s="95"/>
      <c r="U858" s="95"/>
      <c r="V858" s="97"/>
      <c r="W858" s="98"/>
      <c r="X858" s="98"/>
      <c r="Y858" s="98"/>
      <c r="Z858" s="98"/>
      <c r="AA858" s="99"/>
    </row>
    <row r="859" spans="1:27" ht="12.75">
      <c r="A859" s="94" t="s">
        <v>123</v>
      </c>
      <c r="B859" s="94">
        <v>58</v>
      </c>
      <c r="C859" s="94">
        <v>5769574.74</v>
      </c>
      <c r="D859" s="94">
        <v>2019540.47</v>
      </c>
      <c r="E859" s="106">
        <v>3028951.55</v>
      </c>
      <c r="F859" s="94">
        <v>598663.27</v>
      </c>
      <c r="G859" s="94">
        <v>1095411.17</v>
      </c>
      <c r="H859" s="94">
        <v>125178</v>
      </c>
      <c r="I859" s="94" t="s">
        <v>138</v>
      </c>
      <c r="J859" s="94">
        <v>196756.25</v>
      </c>
      <c r="K859" s="94" t="s">
        <v>138</v>
      </c>
      <c r="L859" s="94" t="s">
        <v>138</v>
      </c>
      <c r="M859" s="94">
        <v>29970</v>
      </c>
      <c r="N859" s="94">
        <v>0</v>
      </c>
      <c r="O859" s="94">
        <v>604661</v>
      </c>
      <c r="P859" s="94" t="s">
        <v>138</v>
      </c>
      <c r="Q859" s="94">
        <v>1438776</v>
      </c>
      <c r="R859" s="94">
        <v>271432.14</v>
      </c>
      <c r="S859" s="94">
        <v>0</v>
      </c>
      <c r="T859" s="94" t="s">
        <v>138</v>
      </c>
      <c r="U859" s="94" t="s">
        <v>138</v>
      </c>
      <c r="V859" s="97"/>
      <c r="W859" s="98"/>
      <c r="X859" s="98"/>
      <c r="Y859" s="98"/>
      <c r="Z859" s="98"/>
      <c r="AA859" s="99"/>
    </row>
    <row r="860" spans="1:27" ht="12.75">
      <c r="A860" s="97"/>
      <c r="B860" s="97"/>
      <c r="C860" s="97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4" t="s">
        <v>187</v>
      </c>
      <c r="U860" s="95"/>
      <c r="V860" s="97"/>
      <c r="W860" s="98"/>
      <c r="X860" s="98"/>
      <c r="Y860" s="98"/>
      <c r="Z860" s="98"/>
      <c r="AA860" s="99"/>
    </row>
    <row r="861" spans="1:27" ht="12.75">
      <c r="A861" s="97"/>
      <c r="B861" s="97"/>
      <c r="C861" s="97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4" t="s">
        <v>453</v>
      </c>
      <c r="T861" s="95"/>
      <c r="U861" s="95"/>
      <c r="V861" s="97"/>
      <c r="W861" s="98"/>
      <c r="X861" s="98"/>
      <c r="Y861" s="98"/>
      <c r="Z861" s="98"/>
      <c r="AA861" s="99"/>
    </row>
    <row r="862" spans="1:27" ht="12.75">
      <c r="A862" s="97"/>
      <c r="B862" s="97"/>
      <c r="C862" s="97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4" t="s">
        <v>550</v>
      </c>
      <c r="S862" s="95"/>
      <c r="T862" s="95"/>
      <c r="U862" s="95"/>
      <c r="V862" s="97"/>
      <c r="W862" s="98"/>
      <c r="X862" s="98"/>
      <c r="Y862" s="98"/>
      <c r="Z862" s="98"/>
      <c r="AA862" s="99"/>
    </row>
    <row r="863" spans="1:27" ht="12.75">
      <c r="A863" s="97"/>
      <c r="B863" s="97"/>
      <c r="C863" s="97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4" t="s">
        <v>518</v>
      </c>
      <c r="R863" s="95"/>
      <c r="S863" s="95"/>
      <c r="T863" s="95"/>
      <c r="U863" s="95"/>
      <c r="V863" s="97"/>
      <c r="W863" s="98"/>
      <c r="X863" s="98"/>
      <c r="Y863" s="98"/>
      <c r="Z863" s="98"/>
      <c r="AA863" s="99"/>
    </row>
    <row r="864" spans="1:27" ht="12.75">
      <c r="A864" s="97"/>
      <c r="B864" s="97"/>
      <c r="C864" s="97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4" t="s">
        <v>187</v>
      </c>
      <c r="Q864" s="95"/>
      <c r="R864" s="95"/>
      <c r="S864" s="95"/>
      <c r="T864" s="95"/>
      <c r="U864" s="95"/>
      <c r="V864" s="97"/>
      <c r="W864" s="98"/>
      <c r="X864" s="98"/>
      <c r="Y864" s="98"/>
      <c r="Z864" s="98"/>
      <c r="AA864" s="99"/>
    </row>
    <row r="865" spans="1:27" ht="12.75">
      <c r="A865" s="97"/>
      <c r="B865" s="97"/>
      <c r="C865" s="97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4" t="s">
        <v>483</v>
      </c>
      <c r="P865" s="95"/>
      <c r="Q865" s="95"/>
      <c r="R865" s="95"/>
      <c r="S865" s="95"/>
      <c r="T865" s="95"/>
      <c r="U865" s="95"/>
      <c r="V865" s="97"/>
      <c r="W865" s="98"/>
      <c r="X865" s="98"/>
      <c r="Y865" s="98"/>
      <c r="Z865" s="98"/>
      <c r="AA865" s="99"/>
    </row>
    <row r="866" spans="1:27" ht="12.75">
      <c r="A866" s="97"/>
      <c r="B866" s="97"/>
      <c r="C866" s="97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4" t="s">
        <v>453</v>
      </c>
      <c r="O866" s="95"/>
      <c r="P866" s="95"/>
      <c r="Q866" s="95"/>
      <c r="R866" s="95"/>
      <c r="S866" s="95"/>
      <c r="T866" s="95"/>
      <c r="U866" s="95"/>
      <c r="V866" s="97"/>
      <c r="W866" s="98"/>
      <c r="X866" s="98"/>
      <c r="Y866" s="98"/>
      <c r="Z866" s="98"/>
      <c r="AA866" s="99"/>
    </row>
    <row r="867" spans="1:27" ht="12.75">
      <c r="A867" s="97"/>
      <c r="B867" s="97"/>
      <c r="C867" s="97"/>
      <c r="D867" s="97"/>
      <c r="E867" s="97"/>
      <c r="F867" s="97"/>
      <c r="G867" s="97"/>
      <c r="H867" s="97"/>
      <c r="I867" s="97"/>
      <c r="J867" s="97"/>
      <c r="K867" s="97"/>
      <c r="L867" s="97"/>
      <c r="M867" s="94" t="s">
        <v>444</v>
      </c>
      <c r="N867" s="95"/>
      <c r="O867" s="95"/>
      <c r="P867" s="95"/>
      <c r="Q867" s="95"/>
      <c r="R867" s="95"/>
      <c r="S867" s="95"/>
      <c r="T867" s="95"/>
      <c r="U867" s="95"/>
      <c r="V867" s="97"/>
      <c r="W867" s="98"/>
      <c r="X867" s="98"/>
      <c r="Y867" s="98"/>
      <c r="Z867" s="98"/>
      <c r="AA867" s="99"/>
    </row>
    <row r="868" spans="1:27" ht="12.75">
      <c r="A868" s="97"/>
      <c r="B868" s="97"/>
      <c r="C868" s="97"/>
      <c r="D868" s="97"/>
      <c r="E868" s="97"/>
      <c r="F868" s="97"/>
      <c r="G868" s="97"/>
      <c r="H868" s="97"/>
      <c r="I868" s="97"/>
      <c r="J868" s="97"/>
      <c r="K868" s="97"/>
      <c r="L868" s="94" t="s">
        <v>187</v>
      </c>
      <c r="M868" s="95"/>
      <c r="N868" s="95"/>
      <c r="O868" s="95"/>
      <c r="P868" s="95"/>
      <c r="Q868" s="95"/>
      <c r="R868" s="95"/>
      <c r="S868" s="95"/>
      <c r="T868" s="95"/>
      <c r="U868" s="95"/>
      <c r="V868" s="97"/>
      <c r="W868" s="98"/>
      <c r="X868" s="98"/>
      <c r="Y868" s="98"/>
      <c r="Z868" s="98"/>
      <c r="AA868" s="99"/>
    </row>
    <row r="869" spans="1:27" ht="12.75">
      <c r="A869" s="97"/>
      <c r="B869" s="97"/>
      <c r="C869" s="97"/>
      <c r="D869" s="97"/>
      <c r="E869" s="97"/>
      <c r="F869" s="97"/>
      <c r="G869" s="97"/>
      <c r="H869" s="97"/>
      <c r="I869" s="97"/>
      <c r="J869" s="97"/>
      <c r="K869" s="94" t="s">
        <v>187</v>
      </c>
      <c r="L869" s="95"/>
      <c r="M869" s="95"/>
      <c r="N869" s="95"/>
      <c r="O869" s="95"/>
      <c r="P869" s="95"/>
      <c r="Q869" s="95"/>
      <c r="R869" s="95"/>
      <c r="S869" s="95"/>
      <c r="T869" s="95"/>
      <c r="U869" s="95"/>
      <c r="V869" s="97"/>
      <c r="W869" s="98"/>
      <c r="X869" s="98"/>
      <c r="Y869" s="98"/>
      <c r="Z869" s="98"/>
      <c r="AA869" s="99"/>
    </row>
    <row r="870" spans="1:27" ht="12.75">
      <c r="A870" s="97"/>
      <c r="B870" s="97"/>
      <c r="C870" s="97"/>
      <c r="D870" s="97"/>
      <c r="E870" s="97"/>
      <c r="F870" s="97"/>
      <c r="G870" s="97"/>
      <c r="H870" s="97"/>
      <c r="I870" s="97"/>
      <c r="J870" s="94" t="s">
        <v>395</v>
      </c>
      <c r="K870" s="95"/>
      <c r="L870" s="95"/>
      <c r="M870" s="95"/>
      <c r="N870" s="95"/>
      <c r="O870" s="95"/>
      <c r="P870" s="95"/>
      <c r="Q870" s="95"/>
      <c r="R870" s="95"/>
      <c r="S870" s="95"/>
      <c r="T870" s="95"/>
      <c r="U870" s="95"/>
      <c r="V870" s="97"/>
      <c r="W870" s="98"/>
      <c r="X870" s="98"/>
      <c r="Y870" s="98"/>
      <c r="Z870" s="98"/>
      <c r="AA870" s="99"/>
    </row>
    <row r="871" spans="1:27" ht="12.75">
      <c r="A871" s="97"/>
      <c r="B871" s="97"/>
      <c r="C871" s="97"/>
      <c r="D871" s="97"/>
      <c r="E871" s="97"/>
      <c r="F871" s="97"/>
      <c r="G871" s="97"/>
      <c r="H871" s="97"/>
      <c r="I871" s="94" t="s">
        <v>187</v>
      </c>
      <c r="J871" s="95"/>
      <c r="K871" s="95"/>
      <c r="L871" s="95"/>
      <c r="M871" s="95"/>
      <c r="N871" s="95"/>
      <c r="O871" s="95"/>
      <c r="P871" s="95"/>
      <c r="Q871" s="95"/>
      <c r="R871" s="95"/>
      <c r="S871" s="95"/>
      <c r="T871" s="95"/>
      <c r="U871" s="95"/>
      <c r="V871" s="97"/>
      <c r="W871" s="98"/>
      <c r="X871" s="98"/>
      <c r="Y871" s="98"/>
      <c r="Z871" s="98"/>
      <c r="AA871" s="99"/>
    </row>
    <row r="872" spans="1:27" ht="12.75">
      <c r="A872" s="97"/>
      <c r="B872" s="97"/>
      <c r="C872" s="97"/>
      <c r="D872" s="97"/>
      <c r="E872" s="97"/>
      <c r="F872" s="97"/>
      <c r="G872" s="97"/>
      <c r="H872" s="94" t="s">
        <v>363</v>
      </c>
      <c r="I872" s="95"/>
      <c r="J872" s="95"/>
      <c r="K872" s="95"/>
      <c r="L872" s="95"/>
      <c r="M872" s="95"/>
      <c r="N872" s="95"/>
      <c r="O872" s="95"/>
      <c r="P872" s="95"/>
      <c r="Q872" s="95"/>
      <c r="R872" s="95"/>
      <c r="S872" s="95"/>
      <c r="T872" s="95"/>
      <c r="U872" s="95"/>
      <c r="V872" s="97"/>
      <c r="W872" s="98"/>
      <c r="X872" s="98"/>
      <c r="Y872" s="98"/>
      <c r="Z872" s="98"/>
      <c r="AA872" s="99"/>
    </row>
    <row r="873" spans="1:27" ht="12.75">
      <c r="A873" s="97"/>
      <c r="B873" s="97"/>
      <c r="C873" s="97"/>
      <c r="D873" s="97"/>
      <c r="E873" s="97"/>
      <c r="F873" s="97"/>
      <c r="G873" s="94" t="s">
        <v>331</v>
      </c>
      <c r="H873" s="95"/>
      <c r="I873" s="95"/>
      <c r="J873" s="95"/>
      <c r="K873" s="95"/>
      <c r="L873" s="95"/>
      <c r="M873" s="95"/>
      <c r="N873" s="95"/>
      <c r="O873" s="95"/>
      <c r="P873" s="95"/>
      <c r="Q873" s="95"/>
      <c r="R873" s="95"/>
      <c r="S873" s="95"/>
      <c r="T873" s="95"/>
      <c r="U873" s="95"/>
      <c r="V873" s="97"/>
      <c r="W873" s="98"/>
      <c r="X873" s="98"/>
      <c r="Y873" s="98"/>
      <c r="Z873" s="98"/>
      <c r="AA873" s="99"/>
    </row>
    <row r="874" spans="1:27" ht="12.75">
      <c r="A874" s="97"/>
      <c r="B874" s="97"/>
      <c r="C874" s="97"/>
      <c r="D874" s="97"/>
      <c r="E874" s="97"/>
      <c r="F874" s="94" t="s">
        <v>299</v>
      </c>
      <c r="G874" s="95"/>
      <c r="H874" s="95"/>
      <c r="I874" s="95"/>
      <c r="J874" s="95"/>
      <c r="K874" s="95"/>
      <c r="L874" s="95"/>
      <c r="M874" s="95"/>
      <c r="N874" s="95"/>
      <c r="O874" s="95"/>
      <c r="P874" s="95"/>
      <c r="Q874" s="95"/>
      <c r="R874" s="95"/>
      <c r="S874" s="95"/>
      <c r="T874" s="95"/>
      <c r="U874" s="95"/>
      <c r="V874" s="97"/>
      <c r="W874" s="98"/>
      <c r="X874" s="98"/>
      <c r="Y874" s="98"/>
      <c r="Z874" s="98"/>
      <c r="AA874" s="99"/>
    </row>
    <row r="875" spans="1:27" ht="12.75">
      <c r="A875" s="97"/>
      <c r="B875" s="97"/>
      <c r="C875" s="97"/>
      <c r="D875" s="97"/>
      <c r="E875" s="106" t="s">
        <v>265</v>
      </c>
      <c r="F875" s="95"/>
      <c r="G875" s="95"/>
      <c r="H875" s="95"/>
      <c r="I875" s="95"/>
      <c r="J875" s="95"/>
      <c r="K875" s="95"/>
      <c r="L875" s="95"/>
      <c r="M875" s="95"/>
      <c r="N875" s="95"/>
      <c r="O875" s="95"/>
      <c r="P875" s="95"/>
      <c r="Q875" s="95"/>
      <c r="R875" s="95"/>
      <c r="S875" s="95"/>
      <c r="T875" s="95"/>
      <c r="U875" s="95"/>
      <c r="V875" s="97"/>
      <c r="W875" s="98"/>
      <c r="X875" s="98"/>
      <c r="Y875" s="98"/>
      <c r="Z875" s="98"/>
      <c r="AA875" s="99"/>
    </row>
    <row r="876" spans="1:27" ht="12.75">
      <c r="A876" s="97"/>
      <c r="B876" s="97"/>
      <c r="C876" s="97"/>
      <c r="D876" s="94" t="s">
        <v>219</v>
      </c>
      <c r="E876" s="95"/>
      <c r="F876" s="95"/>
      <c r="G876" s="95"/>
      <c r="H876" s="95"/>
      <c r="I876" s="95"/>
      <c r="J876" s="95"/>
      <c r="K876" s="95"/>
      <c r="L876" s="95"/>
      <c r="M876" s="95"/>
      <c r="N876" s="95"/>
      <c r="O876" s="95"/>
      <c r="P876" s="95"/>
      <c r="Q876" s="95"/>
      <c r="R876" s="95"/>
      <c r="S876" s="95"/>
      <c r="T876" s="95"/>
      <c r="U876" s="95"/>
      <c r="V876" s="97"/>
      <c r="W876" s="98"/>
      <c r="X876" s="98"/>
      <c r="Y876" s="98"/>
      <c r="Z876" s="98"/>
      <c r="AA876" s="99"/>
    </row>
    <row r="877" spans="1:27" ht="12.75">
      <c r="A877" s="97"/>
      <c r="B877" s="97"/>
      <c r="C877" s="94" t="s">
        <v>159</v>
      </c>
      <c r="D877" s="95"/>
      <c r="E877" s="95"/>
      <c r="F877" s="95"/>
      <c r="G877" s="95"/>
      <c r="H877" s="95"/>
      <c r="I877" s="95"/>
      <c r="J877" s="95"/>
      <c r="K877" s="95"/>
      <c r="L877" s="95"/>
      <c r="M877" s="95"/>
      <c r="N877" s="95"/>
      <c r="O877" s="95"/>
      <c r="P877" s="95"/>
      <c r="Q877" s="95"/>
      <c r="R877" s="95"/>
      <c r="S877" s="95"/>
      <c r="T877" s="95"/>
      <c r="U877" s="95"/>
      <c r="V877" s="97"/>
      <c r="W877" s="98"/>
      <c r="X877" s="98"/>
      <c r="Y877" s="98"/>
      <c r="Z877" s="98"/>
      <c r="AA877" s="99"/>
    </row>
    <row r="878" spans="1:27" ht="12.75">
      <c r="A878" s="97"/>
      <c r="B878" s="94" t="s">
        <v>188</v>
      </c>
      <c r="C878" s="95"/>
      <c r="D878" s="95"/>
      <c r="E878" s="95"/>
      <c r="F878" s="95"/>
      <c r="G878" s="95"/>
      <c r="H878" s="95"/>
      <c r="I878" s="95"/>
      <c r="J878" s="95"/>
      <c r="K878" s="95"/>
      <c r="L878" s="95"/>
      <c r="M878" s="95"/>
      <c r="N878" s="95"/>
      <c r="O878" s="95"/>
      <c r="P878" s="95"/>
      <c r="Q878" s="95"/>
      <c r="R878" s="95"/>
      <c r="S878" s="95"/>
      <c r="T878" s="95"/>
      <c r="U878" s="95"/>
      <c r="V878" s="97"/>
      <c r="W878" s="98"/>
      <c r="X878" s="98"/>
      <c r="Y878" s="98"/>
      <c r="Z878" s="98"/>
      <c r="AA878" s="99"/>
    </row>
    <row r="879" spans="1:27" ht="12.75">
      <c r="A879" s="97"/>
      <c r="B879" s="94">
        <v>59</v>
      </c>
      <c r="C879" s="94">
        <v>7857506.68</v>
      </c>
      <c r="D879" s="94">
        <v>2545244.84</v>
      </c>
      <c r="E879" s="106">
        <v>3815007.89</v>
      </c>
      <c r="F879" s="94">
        <v>267322.07</v>
      </c>
      <c r="G879" s="94">
        <v>1201877.64</v>
      </c>
      <c r="H879" s="94">
        <v>75937</v>
      </c>
      <c r="I879" s="94" t="s">
        <v>107</v>
      </c>
      <c r="J879" s="94">
        <v>296967.46</v>
      </c>
      <c r="K879" s="94">
        <v>3000000</v>
      </c>
      <c r="L879" s="94">
        <v>25453.5</v>
      </c>
      <c r="M879" s="94">
        <v>57332</v>
      </c>
      <c r="N879" s="94" t="s">
        <v>107</v>
      </c>
      <c r="O879" s="94">
        <v>606117</v>
      </c>
      <c r="P879" s="94">
        <v>2500000</v>
      </c>
      <c r="Q879" s="94">
        <v>2142793.05</v>
      </c>
      <c r="R879" s="94">
        <v>281522.08</v>
      </c>
      <c r="S879" s="94" t="s">
        <v>107</v>
      </c>
      <c r="T879" s="94" t="s">
        <v>107</v>
      </c>
      <c r="U879" s="94">
        <v>100000</v>
      </c>
      <c r="V879" s="97"/>
      <c r="W879" s="98"/>
      <c r="X879" s="98"/>
      <c r="Y879" s="98"/>
      <c r="Z879" s="98"/>
      <c r="AA879" s="99"/>
    </row>
    <row r="880" spans="1:27" ht="12.75">
      <c r="A880" s="97"/>
      <c r="B880" s="97"/>
      <c r="C880" s="97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4" t="s">
        <v>352</v>
      </c>
      <c r="U880" s="95"/>
      <c r="V880" s="97"/>
      <c r="W880" s="98"/>
      <c r="X880" s="98"/>
      <c r="Y880" s="98"/>
      <c r="Z880" s="98"/>
      <c r="AA880" s="99"/>
    </row>
    <row r="881" spans="1:27" ht="12.75">
      <c r="A881" s="97"/>
      <c r="B881" s="97"/>
      <c r="C881" s="97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4" t="s">
        <v>352</v>
      </c>
      <c r="T881" s="95"/>
      <c r="U881" s="95"/>
      <c r="V881" s="97"/>
      <c r="W881" s="98"/>
      <c r="X881" s="98"/>
      <c r="Y881" s="98"/>
      <c r="Z881" s="98"/>
      <c r="AA881" s="99"/>
    </row>
    <row r="882" spans="1:27" ht="12.75">
      <c r="A882" s="97"/>
      <c r="B882" s="97"/>
      <c r="C882" s="97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4" t="s">
        <v>551</v>
      </c>
      <c r="S882" s="95"/>
      <c r="T882" s="95"/>
      <c r="U882" s="95"/>
      <c r="V882" s="97"/>
      <c r="W882" s="98"/>
      <c r="X882" s="98"/>
      <c r="Y882" s="98"/>
      <c r="Z882" s="98"/>
      <c r="AA882" s="99"/>
    </row>
    <row r="883" spans="1:27" ht="12.75">
      <c r="A883" s="97"/>
      <c r="B883" s="97"/>
      <c r="C883" s="97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4" t="s">
        <v>519</v>
      </c>
      <c r="R883" s="95"/>
      <c r="S883" s="95"/>
      <c r="T883" s="95"/>
      <c r="U883" s="95"/>
      <c r="V883" s="97"/>
      <c r="W883" s="98"/>
      <c r="X883" s="98"/>
      <c r="Y883" s="98"/>
      <c r="Z883" s="98"/>
      <c r="AA883" s="99"/>
    </row>
    <row r="884" spans="1:27" ht="12.75">
      <c r="A884" s="97"/>
      <c r="B884" s="97"/>
      <c r="C884" s="97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4" t="s">
        <v>488</v>
      </c>
      <c r="Q884" s="95"/>
      <c r="R884" s="95"/>
      <c r="S884" s="95"/>
      <c r="T884" s="95"/>
      <c r="U884" s="95"/>
      <c r="V884" s="97"/>
      <c r="W884" s="98"/>
      <c r="X884" s="98"/>
      <c r="Y884" s="98"/>
      <c r="Z884" s="98"/>
      <c r="AA884" s="99"/>
    </row>
    <row r="885" spans="1:27" ht="12.75">
      <c r="A885" s="97"/>
      <c r="B885" s="97"/>
      <c r="C885" s="97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4" t="s">
        <v>484</v>
      </c>
      <c r="P885" s="95"/>
      <c r="Q885" s="95"/>
      <c r="R885" s="95"/>
      <c r="S885" s="95"/>
      <c r="T885" s="95"/>
      <c r="U885" s="95"/>
      <c r="V885" s="97"/>
      <c r="W885" s="98"/>
      <c r="X885" s="98"/>
      <c r="Y885" s="98"/>
      <c r="Z885" s="98"/>
      <c r="AA885" s="99"/>
    </row>
    <row r="886" spans="1:27" ht="12.75">
      <c r="A886" s="97"/>
      <c r="B886" s="97"/>
      <c r="C886" s="97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4" t="s">
        <v>352</v>
      </c>
      <c r="O886" s="95"/>
      <c r="P886" s="95"/>
      <c r="Q886" s="95"/>
      <c r="R886" s="95"/>
      <c r="S886" s="95"/>
      <c r="T886" s="95"/>
      <c r="U886" s="95"/>
      <c r="V886" s="97"/>
      <c r="W886" s="98"/>
      <c r="X886" s="98"/>
      <c r="Y886" s="98"/>
      <c r="Z886" s="98"/>
      <c r="AA886" s="99"/>
    </row>
    <row r="887" spans="1:27" ht="12.75">
      <c r="A887" s="97"/>
      <c r="B887" s="97"/>
      <c r="C887" s="97"/>
      <c r="D887" s="97"/>
      <c r="E887" s="97"/>
      <c r="F887" s="97"/>
      <c r="G887" s="97"/>
      <c r="H887" s="97"/>
      <c r="I887" s="97"/>
      <c r="J887" s="97"/>
      <c r="K887" s="97"/>
      <c r="L887" s="97"/>
      <c r="M887" s="94" t="s">
        <v>445</v>
      </c>
      <c r="N887" s="95"/>
      <c r="O887" s="95"/>
      <c r="P887" s="95"/>
      <c r="Q887" s="95"/>
      <c r="R887" s="95"/>
      <c r="S887" s="95"/>
      <c r="T887" s="95"/>
      <c r="U887" s="95"/>
      <c r="V887" s="97"/>
      <c r="W887" s="98"/>
      <c r="X887" s="98"/>
      <c r="Y887" s="98"/>
      <c r="Z887" s="98"/>
      <c r="AA887" s="99"/>
    </row>
    <row r="888" spans="1:27" ht="12.75">
      <c r="A888" s="97"/>
      <c r="B888" s="97"/>
      <c r="C888" s="97"/>
      <c r="D888" s="97"/>
      <c r="E888" s="97"/>
      <c r="F888" s="97"/>
      <c r="G888" s="97"/>
      <c r="H888" s="97"/>
      <c r="I888" s="97"/>
      <c r="J888" s="97"/>
      <c r="K888" s="97"/>
      <c r="L888" s="94" t="s">
        <v>416</v>
      </c>
      <c r="M888" s="95"/>
      <c r="N888" s="95"/>
      <c r="O888" s="95"/>
      <c r="P888" s="95"/>
      <c r="Q888" s="95"/>
      <c r="R888" s="95"/>
      <c r="S888" s="95"/>
      <c r="T888" s="95"/>
      <c r="U888" s="95"/>
      <c r="V888" s="97"/>
      <c r="W888" s="98"/>
      <c r="X888" s="98"/>
      <c r="Y888" s="98"/>
      <c r="Z888" s="98"/>
      <c r="AA888" s="99"/>
    </row>
    <row r="889" spans="1:27" ht="12.75">
      <c r="A889" s="97"/>
      <c r="B889" s="97"/>
      <c r="C889" s="97"/>
      <c r="D889" s="97"/>
      <c r="E889" s="97"/>
      <c r="F889" s="97"/>
      <c r="G889" s="97"/>
      <c r="H889" s="97"/>
      <c r="I889" s="97"/>
      <c r="J889" s="97"/>
      <c r="K889" s="94" t="s">
        <v>401</v>
      </c>
      <c r="L889" s="95"/>
      <c r="M889" s="95"/>
      <c r="N889" s="95"/>
      <c r="O889" s="95"/>
      <c r="P889" s="95"/>
      <c r="Q889" s="95"/>
      <c r="R889" s="95"/>
      <c r="S889" s="95"/>
      <c r="T889" s="95"/>
      <c r="U889" s="95"/>
      <c r="V889" s="97"/>
      <c r="W889" s="98"/>
      <c r="X889" s="98"/>
      <c r="Y889" s="98"/>
      <c r="Z889" s="98"/>
      <c r="AA889" s="99"/>
    </row>
    <row r="890" spans="1:27" ht="12.75">
      <c r="A890" s="97"/>
      <c r="B890" s="97"/>
      <c r="C890" s="97"/>
      <c r="D890" s="97"/>
      <c r="E890" s="97"/>
      <c r="F890" s="97"/>
      <c r="G890" s="97"/>
      <c r="H890" s="97"/>
      <c r="I890" s="97"/>
      <c r="J890" s="94" t="s">
        <v>396</v>
      </c>
      <c r="K890" s="95"/>
      <c r="L890" s="95"/>
      <c r="M890" s="95"/>
      <c r="N890" s="95"/>
      <c r="O890" s="95"/>
      <c r="P890" s="95"/>
      <c r="Q890" s="95"/>
      <c r="R890" s="95"/>
      <c r="S890" s="95"/>
      <c r="T890" s="95"/>
      <c r="U890" s="95"/>
      <c r="V890" s="97"/>
      <c r="W890" s="98"/>
      <c r="X890" s="98"/>
      <c r="Y890" s="98"/>
      <c r="Z890" s="98"/>
      <c r="AA890" s="99"/>
    </row>
    <row r="891" spans="1:27" ht="12.75">
      <c r="A891" s="97"/>
      <c r="B891" s="97"/>
      <c r="C891" s="97"/>
      <c r="D891" s="97"/>
      <c r="E891" s="97"/>
      <c r="F891" s="97"/>
      <c r="G891" s="97"/>
      <c r="H891" s="97"/>
      <c r="I891" s="94" t="s">
        <v>352</v>
      </c>
      <c r="J891" s="95"/>
      <c r="K891" s="95"/>
      <c r="L891" s="95"/>
      <c r="M891" s="95"/>
      <c r="N891" s="95"/>
      <c r="O891" s="95"/>
      <c r="P891" s="95"/>
      <c r="Q891" s="95"/>
      <c r="R891" s="95"/>
      <c r="S891" s="95"/>
      <c r="T891" s="95"/>
      <c r="U891" s="95"/>
      <c r="V891" s="97"/>
      <c r="W891" s="98"/>
      <c r="X891" s="98"/>
      <c r="Y891" s="98"/>
      <c r="Z891" s="98"/>
      <c r="AA891" s="99"/>
    </row>
    <row r="892" spans="1:27" ht="12.75">
      <c r="A892" s="97"/>
      <c r="B892" s="97"/>
      <c r="C892" s="97"/>
      <c r="D892" s="97"/>
      <c r="E892" s="97"/>
      <c r="F892" s="97"/>
      <c r="G892" s="97"/>
      <c r="H892" s="94" t="s">
        <v>364</v>
      </c>
      <c r="I892" s="95"/>
      <c r="J892" s="95"/>
      <c r="K892" s="95"/>
      <c r="L892" s="95"/>
      <c r="M892" s="95"/>
      <c r="N892" s="95"/>
      <c r="O892" s="95"/>
      <c r="P892" s="95"/>
      <c r="Q892" s="95"/>
      <c r="R892" s="95"/>
      <c r="S892" s="95"/>
      <c r="T892" s="95"/>
      <c r="U892" s="95"/>
      <c r="V892" s="97"/>
      <c r="W892" s="98"/>
      <c r="X892" s="98"/>
      <c r="Y892" s="98"/>
      <c r="Z892" s="98"/>
      <c r="AA892" s="99"/>
    </row>
    <row r="893" spans="1:27" ht="12.75">
      <c r="A893" s="97"/>
      <c r="B893" s="97"/>
      <c r="C893" s="97"/>
      <c r="D893" s="97"/>
      <c r="E893" s="97"/>
      <c r="F893" s="97"/>
      <c r="G893" s="94" t="s">
        <v>332</v>
      </c>
      <c r="H893" s="95"/>
      <c r="I893" s="95"/>
      <c r="J893" s="95"/>
      <c r="K893" s="95"/>
      <c r="L893" s="95"/>
      <c r="M893" s="95"/>
      <c r="N893" s="95"/>
      <c r="O893" s="95"/>
      <c r="P893" s="95"/>
      <c r="Q893" s="95"/>
      <c r="R893" s="95"/>
      <c r="S893" s="95"/>
      <c r="T893" s="95"/>
      <c r="U893" s="95"/>
      <c r="V893" s="97"/>
      <c r="W893" s="98"/>
      <c r="X893" s="98"/>
      <c r="Y893" s="98"/>
      <c r="Z893" s="98"/>
      <c r="AA893" s="99"/>
    </row>
    <row r="894" spans="1:27" ht="12.75">
      <c r="A894" s="97"/>
      <c r="B894" s="97"/>
      <c r="C894" s="97"/>
      <c r="D894" s="97"/>
      <c r="E894" s="97"/>
      <c r="F894" s="94" t="s">
        <v>300</v>
      </c>
      <c r="G894" s="95"/>
      <c r="H894" s="95"/>
      <c r="I894" s="95"/>
      <c r="J894" s="95"/>
      <c r="K894" s="95"/>
      <c r="L894" s="95"/>
      <c r="M894" s="95"/>
      <c r="N894" s="95"/>
      <c r="O894" s="95"/>
      <c r="P894" s="95"/>
      <c r="Q894" s="95"/>
      <c r="R894" s="95"/>
      <c r="S894" s="95"/>
      <c r="T894" s="95"/>
      <c r="U894" s="95"/>
      <c r="V894" s="97"/>
      <c r="W894" s="98"/>
      <c r="X894" s="98"/>
      <c r="Y894" s="98"/>
      <c r="Z894" s="98"/>
      <c r="AA894" s="99"/>
    </row>
    <row r="895" spans="1:27" ht="12.75">
      <c r="A895" s="97"/>
      <c r="B895" s="97"/>
      <c r="C895" s="97"/>
      <c r="D895" s="97"/>
      <c r="E895" s="106" t="s">
        <v>266</v>
      </c>
      <c r="F895" s="95"/>
      <c r="G895" s="95"/>
      <c r="H895" s="95"/>
      <c r="I895" s="95"/>
      <c r="J895" s="95"/>
      <c r="K895" s="95"/>
      <c r="L895" s="95"/>
      <c r="M895" s="95"/>
      <c r="N895" s="95"/>
      <c r="O895" s="95"/>
      <c r="P895" s="95"/>
      <c r="Q895" s="95"/>
      <c r="R895" s="95"/>
      <c r="S895" s="95"/>
      <c r="T895" s="95"/>
      <c r="U895" s="95"/>
      <c r="V895" s="97"/>
      <c r="W895" s="98"/>
      <c r="X895" s="98"/>
      <c r="Y895" s="98"/>
      <c r="Z895" s="98"/>
      <c r="AA895" s="99"/>
    </row>
    <row r="896" spans="1:27" ht="12.75">
      <c r="A896" s="97"/>
      <c r="B896" s="97"/>
      <c r="C896" s="97"/>
      <c r="D896" s="94" t="s">
        <v>220</v>
      </c>
      <c r="E896" s="95"/>
      <c r="F896" s="95"/>
      <c r="G896" s="95"/>
      <c r="H896" s="95"/>
      <c r="I896" s="95"/>
      <c r="J896" s="95"/>
      <c r="K896" s="95"/>
      <c r="L896" s="95"/>
      <c r="M896" s="95"/>
      <c r="N896" s="95"/>
      <c r="O896" s="95"/>
      <c r="P896" s="95"/>
      <c r="Q896" s="95"/>
      <c r="R896" s="95"/>
      <c r="S896" s="95"/>
      <c r="T896" s="95"/>
      <c r="U896" s="95"/>
      <c r="V896" s="97"/>
      <c r="W896" s="98"/>
      <c r="X896" s="98"/>
      <c r="Y896" s="98"/>
      <c r="Z896" s="98"/>
      <c r="AA896" s="99"/>
    </row>
    <row r="897" spans="1:27" ht="12.75">
      <c r="A897" s="97"/>
      <c r="B897" s="97"/>
      <c r="C897" s="94" t="s">
        <v>164</v>
      </c>
      <c r="D897" s="95"/>
      <c r="E897" s="95"/>
      <c r="F897" s="95"/>
      <c r="G897" s="95"/>
      <c r="H897" s="95"/>
      <c r="I897" s="95"/>
      <c r="J897" s="95"/>
      <c r="K897" s="95"/>
      <c r="L897" s="95"/>
      <c r="M897" s="95"/>
      <c r="N897" s="95"/>
      <c r="O897" s="95"/>
      <c r="P897" s="95"/>
      <c r="Q897" s="95"/>
      <c r="R897" s="95"/>
      <c r="S897" s="95"/>
      <c r="T897" s="95"/>
      <c r="U897" s="95"/>
      <c r="V897" s="97"/>
      <c r="W897" s="98"/>
      <c r="X897" s="98"/>
      <c r="Y897" s="98"/>
      <c r="Z897" s="98"/>
      <c r="AA897" s="99"/>
    </row>
    <row r="898" spans="1:27" ht="12.75">
      <c r="A898" s="97"/>
      <c r="B898" s="94" t="s">
        <v>189</v>
      </c>
      <c r="C898" s="95"/>
      <c r="D898" s="95"/>
      <c r="E898" s="95"/>
      <c r="F898" s="95"/>
      <c r="G898" s="95"/>
      <c r="H898" s="95"/>
      <c r="I898" s="95"/>
      <c r="J898" s="95"/>
      <c r="K898" s="95"/>
      <c r="L898" s="95"/>
      <c r="M898" s="95"/>
      <c r="N898" s="95"/>
      <c r="O898" s="95"/>
      <c r="P898" s="95"/>
      <c r="Q898" s="95"/>
      <c r="R898" s="95"/>
      <c r="S898" s="95"/>
      <c r="T898" s="95"/>
      <c r="U898" s="95"/>
      <c r="V898" s="97"/>
      <c r="W898" s="98"/>
      <c r="X898" s="98"/>
      <c r="Y898" s="98"/>
      <c r="Z898" s="98"/>
      <c r="AA898" s="99"/>
    </row>
    <row r="899" spans="1:27" ht="12.75">
      <c r="A899" s="97"/>
      <c r="B899" s="94">
        <v>60</v>
      </c>
      <c r="C899" s="94" t="s">
        <v>138</v>
      </c>
      <c r="D899" s="94" t="s">
        <v>138</v>
      </c>
      <c r="E899" s="106">
        <v>21146.4</v>
      </c>
      <c r="F899" s="94" t="s">
        <v>138</v>
      </c>
      <c r="G899" s="94" t="s">
        <v>138</v>
      </c>
      <c r="H899" s="94" t="s">
        <v>138</v>
      </c>
      <c r="I899" s="94" t="s">
        <v>138</v>
      </c>
      <c r="J899" s="94" t="s">
        <v>138</v>
      </c>
      <c r="K899" s="94" t="s">
        <v>138</v>
      </c>
      <c r="L899" s="94" t="s">
        <v>138</v>
      </c>
      <c r="M899" s="94" t="s">
        <v>138</v>
      </c>
      <c r="N899" s="94" t="s">
        <v>138</v>
      </c>
      <c r="O899" s="94" t="s">
        <v>138</v>
      </c>
      <c r="P899" s="94" t="s">
        <v>138</v>
      </c>
      <c r="Q899" s="94" t="s">
        <v>138</v>
      </c>
      <c r="R899" s="94" t="s">
        <v>138</v>
      </c>
      <c r="S899" s="94" t="s">
        <v>138</v>
      </c>
      <c r="T899" s="94" t="s">
        <v>138</v>
      </c>
      <c r="U899" s="94" t="s">
        <v>138</v>
      </c>
      <c r="V899" s="97"/>
      <c r="W899" s="98"/>
      <c r="X899" s="98"/>
      <c r="Y899" s="98"/>
      <c r="Z899" s="98"/>
      <c r="AA899" s="99"/>
    </row>
    <row r="900" spans="1:27" ht="12.75">
      <c r="A900" s="97"/>
      <c r="B900" s="97"/>
      <c r="C900" s="97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4" t="s">
        <v>187</v>
      </c>
      <c r="U900" s="95"/>
      <c r="V900" s="97"/>
      <c r="W900" s="98"/>
      <c r="X900" s="98"/>
      <c r="Y900" s="98"/>
      <c r="Z900" s="98"/>
      <c r="AA900" s="99"/>
    </row>
    <row r="901" spans="1:27" ht="12.75">
      <c r="A901" s="97"/>
      <c r="B901" s="97"/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4" t="s">
        <v>187</v>
      </c>
      <c r="T901" s="95"/>
      <c r="U901" s="95"/>
      <c r="V901" s="97"/>
      <c r="W901" s="98"/>
      <c r="X901" s="98"/>
      <c r="Y901" s="98"/>
      <c r="Z901" s="98"/>
      <c r="AA901" s="99"/>
    </row>
    <row r="902" spans="1:27" ht="12.75">
      <c r="A902" s="97"/>
      <c r="B902" s="97"/>
      <c r="C902" s="97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4" t="s">
        <v>187</v>
      </c>
      <c r="S902" s="95"/>
      <c r="T902" s="95"/>
      <c r="U902" s="95"/>
      <c r="V902" s="97"/>
      <c r="W902" s="98"/>
      <c r="X902" s="98"/>
      <c r="Y902" s="98"/>
      <c r="Z902" s="98"/>
      <c r="AA902" s="99"/>
    </row>
    <row r="903" spans="1:27" ht="12.75">
      <c r="A903" s="97"/>
      <c r="B903" s="97"/>
      <c r="C903" s="97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4" t="s">
        <v>187</v>
      </c>
      <c r="R903" s="95"/>
      <c r="S903" s="95"/>
      <c r="T903" s="95"/>
      <c r="U903" s="95"/>
      <c r="V903" s="97"/>
      <c r="W903" s="98"/>
      <c r="X903" s="98"/>
      <c r="Y903" s="98"/>
      <c r="Z903" s="98"/>
      <c r="AA903" s="99"/>
    </row>
    <row r="904" spans="1:27" ht="12.75">
      <c r="A904" s="97"/>
      <c r="B904" s="97"/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4" t="s">
        <v>187</v>
      </c>
      <c r="Q904" s="95"/>
      <c r="R904" s="95"/>
      <c r="S904" s="95"/>
      <c r="T904" s="95"/>
      <c r="U904" s="95"/>
      <c r="V904" s="97"/>
      <c r="W904" s="98"/>
      <c r="X904" s="98"/>
      <c r="Y904" s="98"/>
      <c r="Z904" s="98"/>
      <c r="AA904" s="99"/>
    </row>
    <row r="905" spans="1:27" ht="12.75">
      <c r="A905" s="97"/>
      <c r="B905" s="97"/>
      <c r="C905" s="97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4" t="s">
        <v>187</v>
      </c>
      <c r="P905" s="95"/>
      <c r="Q905" s="95"/>
      <c r="R905" s="95"/>
      <c r="S905" s="95"/>
      <c r="T905" s="95"/>
      <c r="U905" s="95"/>
      <c r="V905" s="97"/>
      <c r="W905" s="98"/>
      <c r="X905" s="98"/>
      <c r="Y905" s="98"/>
      <c r="Z905" s="98"/>
      <c r="AA905" s="99"/>
    </row>
    <row r="906" spans="1:27" ht="12.75">
      <c r="A906" s="97"/>
      <c r="B906" s="97"/>
      <c r="C906" s="97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4" t="s">
        <v>187</v>
      </c>
      <c r="O906" s="95"/>
      <c r="P906" s="95"/>
      <c r="Q906" s="95"/>
      <c r="R906" s="95"/>
      <c r="S906" s="95"/>
      <c r="T906" s="95"/>
      <c r="U906" s="95"/>
      <c r="V906" s="97"/>
      <c r="W906" s="98"/>
      <c r="X906" s="98"/>
      <c r="Y906" s="98"/>
      <c r="Z906" s="98"/>
      <c r="AA906" s="99"/>
    </row>
    <row r="907" spans="1:27" ht="12.75">
      <c r="A907" s="97"/>
      <c r="B907" s="97"/>
      <c r="C907" s="97"/>
      <c r="D907" s="97"/>
      <c r="E907" s="97"/>
      <c r="F907" s="97"/>
      <c r="G907" s="97"/>
      <c r="H907" s="97"/>
      <c r="I907" s="97"/>
      <c r="J907" s="97"/>
      <c r="K907" s="97"/>
      <c r="L907" s="97"/>
      <c r="M907" s="94" t="s">
        <v>187</v>
      </c>
      <c r="N907" s="95"/>
      <c r="O907" s="95"/>
      <c r="P907" s="95"/>
      <c r="Q907" s="95"/>
      <c r="R907" s="95"/>
      <c r="S907" s="95"/>
      <c r="T907" s="95"/>
      <c r="U907" s="95"/>
      <c r="V907" s="97"/>
      <c r="W907" s="98"/>
      <c r="X907" s="98"/>
      <c r="Y907" s="98"/>
      <c r="Z907" s="98"/>
      <c r="AA907" s="99"/>
    </row>
    <row r="908" spans="1:27" ht="12.75">
      <c r="A908" s="97"/>
      <c r="B908" s="97"/>
      <c r="C908" s="97"/>
      <c r="D908" s="97"/>
      <c r="E908" s="97"/>
      <c r="F908" s="97"/>
      <c r="G908" s="97"/>
      <c r="H908" s="97"/>
      <c r="I908" s="97"/>
      <c r="J908" s="97"/>
      <c r="K908" s="97"/>
      <c r="L908" s="94" t="s">
        <v>187</v>
      </c>
      <c r="M908" s="95"/>
      <c r="N908" s="95"/>
      <c r="O908" s="95"/>
      <c r="P908" s="95"/>
      <c r="Q908" s="95"/>
      <c r="R908" s="95"/>
      <c r="S908" s="95"/>
      <c r="T908" s="95"/>
      <c r="U908" s="95"/>
      <c r="V908" s="97"/>
      <c r="W908" s="98"/>
      <c r="X908" s="98"/>
      <c r="Y908" s="98"/>
      <c r="Z908" s="98"/>
      <c r="AA908" s="99"/>
    </row>
    <row r="909" spans="1:27" ht="12.75">
      <c r="A909" s="97"/>
      <c r="B909" s="97"/>
      <c r="C909" s="97"/>
      <c r="D909" s="97"/>
      <c r="E909" s="97"/>
      <c r="F909" s="97"/>
      <c r="G909" s="97"/>
      <c r="H909" s="97"/>
      <c r="I909" s="97"/>
      <c r="J909" s="97"/>
      <c r="K909" s="94" t="s">
        <v>187</v>
      </c>
      <c r="L909" s="95"/>
      <c r="M909" s="95"/>
      <c r="N909" s="95"/>
      <c r="O909" s="95"/>
      <c r="P909" s="95"/>
      <c r="Q909" s="95"/>
      <c r="R909" s="95"/>
      <c r="S909" s="95"/>
      <c r="T909" s="95"/>
      <c r="U909" s="95"/>
      <c r="V909" s="97"/>
      <c r="W909" s="98"/>
      <c r="X909" s="98"/>
      <c r="Y909" s="98"/>
      <c r="Z909" s="98"/>
      <c r="AA909" s="99"/>
    </row>
    <row r="910" spans="1:27" ht="12.75">
      <c r="A910" s="97"/>
      <c r="B910" s="97"/>
      <c r="C910" s="97"/>
      <c r="D910" s="97"/>
      <c r="E910" s="97"/>
      <c r="F910" s="97"/>
      <c r="G910" s="97"/>
      <c r="H910" s="97"/>
      <c r="I910" s="97"/>
      <c r="J910" s="94" t="s">
        <v>187</v>
      </c>
      <c r="K910" s="95"/>
      <c r="L910" s="95"/>
      <c r="M910" s="95"/>
      <c r="N910" s="95"/>
      <c r="O910" s="95"/>
      <c r="P910" s="95"/>
      <c r="Q910" s="95"/>
      <c r="R910" s="95"/>
      <c r="S910" s="95"/>
      <c r="T910" s="95"/>
      <c r="U910" s="95"/>
      <c r="V910" s="97"/>
      <c r="W910" s="98"/>
      <c r="X910" s="98"/>
      <c r="Y910" s="98"/>
      <c r="Z910" s="98"/>
      <c r="AA910" s="99"/>
    </row>
    <row r="911" spans="1:27" ht="12.75">
      <c r="A911" s="97"/>
      <c r="B911" s="97"/>
      <c r="C911" s="97"/>
      <c r="D911" s="97"/>
      <c r="E911" s="97"/>
      <c r="F911" s="97"/>
      <c r="G911" s="97"/>
      <c r="H911" s="97"/>
      <c r="I911" s="94" t="s">
        <v>187</v>
      </c>
      <c r="J911" s="95"/>
      <c r="K911" s="95"/>
      <c r="L911" s="95"/>
      <c r="M911" s="95"/>
      <c r="N911" s="95"/>
      <c r="O911" s="95"/>
      <c r="P911" s="95"/>
      <c r="Q911" s="95"/>
      <c r="R911" s="95"/>
      <c r="S911" s="95"/>
      <c r="T911" s="95"/>
      <c r="U911" s="95"/>
      <c r="V911" s="97"/>
      <c r="W911" s="98"/>
      <c r="X911" s="98"/>
      <c r="Y911" s="98"/>
      <c r="Z911" s="98"/>
      <c r="AA911" s="99"/>
    </row>
    <row r="912" spans="1:27" ht="12.75">
      <c r="A912" s="97"/>
      <c r="B912" s="97"/>
      <c r="C912" s="97"/>
      <c r="D912" s="97"/>
      <c r="E912" s="97"/>
      <c r="F912" s="97"/>
      <c r="G912" s="97"/>
      <c r="H912" s="94" t="s">
        <v>187</v>
      </c>
      <c r="I912" s="95"/>
      <c r="J912" s="95"/>
      <c r="K912" s="95"/>
      <c r="L912" s="95"/>
      <c r="M912" s="95"/>
      <c r="N912" s="95"/>
      <c r="O912" s="95"/>
      <c r="P912" s="95"/>
      <c r="Q912" s="95"/>
      <c r="R912" s="95"/>
      <c r="S912" s="95"/>
      <c r="T912" s="95"/>
      <c r="U912" s="95"/>
      <c r="V912" s="97"/>
      <c r="W912" s="98"/>
      <c r="X912" s="98"/>
      <c r="Y912" s="98"/>
      <c r="Z912" s="98"/>
      <c r="AA912" s="99"/>
    </row>
    <row r="913" spans="1:27" ht="12.75">
      <c r="A913" s="97"/>
      <c r="B913" s="97"/>
      <c r="C913" s="97"/>
      <c r="D913" s="97"/>
      <c r="E913" s="97"/>
      <c r="F913" s="97"/>
      <c r="G913" s="94" t="s">
        <v>187</v>
      </c>
      <c r="H913" s="95"/>
      <c r="I913" s="95"/>
      <c r="J913" s="95"/>
      <c r="K913" s="95"/>
      <c r="L913" s="95"/>
      <c r="M913" s="95"/>
      <c r="N913" s="95"/>
      <c r="O913" s="95"/>
      <c r="P913" s="95"/>
      <c r="Q913" s="95"/>
      <c r="R913" s="95"/>
      <c r="S913" s="95"/>
      <c r="T913" s="95"/>
      <c r="U913" s="95"/>
      <c r="V913" s="97"/>
      <c r="W913" s="98"/>
      <c r="X913" s="98"/>
      <c r="Y913" s="98"/>
      <c r="Z913" s="98"/>
      <c r="AA913" s="99"/>
    </row>
    <row r="914" spans="1:27" ht="12.75">
      <c r="A914" s="97"/>
      <c r="B914" s="97"/>
      <c r="C914" s="97"/>
      <c r="D914" s="97"/>
      <c r="E914" s="97"/>
      <c r="F914" s="94" t="s">
        <v>187</v>
      </c>
      <c r="G914" s="95"/>
      <c r="H914" s="95"/>
      <c r="I914" s="95"/>
      <c r="J914" s="95"/>
      <c r="K914" s="95"/>
      <c r="L914" s="95"/>
      <c r="M914" s="95"/>
      <c r="N914" s="95"/>
      <c r="O914" s="95"/>
      <c r="P914" s="95"/>
      <c r="Q914" s="95"/>
      <c r="R914" s="95"/>
      <c r="S914" s="95"/>
      <c r="T914" s="95"/>
      <c r="U914" s="95"/>
      <c r="V914" s="97"/>
      <c r="W914" s="98"/>
      <c r="X914" s="98"/>
      <c r="Y914" s="98"/>
      <c r="Z914" s="98"/>
      <c r="AA914" s="99"/>
    </row>
    <row r="915" spans="1:27" ht="12.75">
      <c r="A915" s="97"/>
      <c r="B915" s="97"/>
      <c r="C915" s="97"/>
      <c r="D915" s="97"/>
      <c r="E915" s="106" t="s">
        <v>267</v>
      </c>
      <c r="F915" s="95"/>
      <c r="G915" s="95"/>
      <c r="H915" s="95"/>
      <c r="I915" s="95"/>
      <c r="J915" s="95"/>
      <c r="K915" s="95"/>
      <c r="L915" s="95"/>
      <c r="M915" s="95"/>
      <c r="N915" s="95"/>
      <c r="O915" s="95"/>
      <c r="P915" s="95"/>
      <c r="Q915" s="95"/>
      <c r="R915" s="95"/>
      <c r="S915" s="95"/>
      <c r="T915" s="95"/>
      <c r="U915" s="95"/>
      <c r="V915" s="97"/>
      <c r="W915" s="98"/>
      <c r="X915" s="98"/>
      <c r="Y915" s="98"/>
      <c r="Z915" s="98"/>
      <c r="AA915" s="99"/>
    </row>
    <row r="916" spans="1:27" ht="12.75">
      <c r="A916" s="97"/>
      <c r="B916" s="97"/>
      <c r="C916" s="97"/>
      <c r="D916" s="94" t="s">
        <v>187</v>
      </c>
      <c r="E916" s="95"/>
      <c r="F916" s="95"/>
      <c r="G916" s="95"/>
      <c r="H916" s="95"/>
      <c r="I916" s="95"/>
      <c r="J916" s="95"/>
      <c r="K916" s="95"/>
      <c r="L916" s="95"/>
      <c r="M916" s="95"/>
      <c r="N916" s="95"/>
      <c r="O916" s="95"/>
      <c r="P916" s="95"/>
      <c r="Q916" s="95"/>
      <c r="R916" s="95"/>
      <c r="S916" s="95"/>
      <c r="T916" s="95"/>
      <c r="U916" s="95"/>
      <c r="V916" s="97"/>
      <c r="W916" s="98"/>
      <c r="X916" s="98"/>
      <c r="Y916" s="98"/>
      <c r="Z916" s="98"/>
      <c r="AA916" s="99"/>
    </row>
    <row r="917" spans="1:27" ht="12.75">
      <c r="A917" s="97"/>
      <c r="B917" s="97"/>
      <c r="C917" s="94" t="s">
        <v>187</v>
      </c>
      <c r="D917" s="95"/>
      <c r="E917" s="95"/>
      <c r="F917" s="95"/>
      <c r="G917" s="95"/>
      <c r="H917" s="95"/>
      <c r="I917" s="95"/>
      <c r="J917" s="95"/>
      <c r="K917" s="95"/>
      <c r="L917" s="95"/>
      <c r="M917" s="95"/>
      <c r="N917" s="95"/>
      <c r="O917" s="95"/>
      <c r="P917" s="95"/>
      <c r="Q917" s="95"/>
      <c r="R917" s="95"/>
      <c r="S917" s="95"/>
      <c r="T917" s="95"/>
      <c r="U917" s="95"/>
      <c r="V917" s="97"/>
      <c r="W917" s="98"/>
      <c r="X917" s="98"/>
      <c r="Y917" s="98"/>
      <c r="Z917" s="98"/>
      <c r="AA917" s="99"/>
    </row>
    <row r="918" spans="1:27" ht="12.75">
      <c r="A918" s="97"/>
      <c r="B918" s="94" t="s">
        <v>190</v>
      </c>
      <c r="C918" s="95"/>
      <c r="D918" s="95"/>
      <c r="E918" s="95"/>
      <c r="F918" s="95"/>
      <c r="G918" s="95"/>
      <c r="H918" s="95"/>
      <c r="I918" s="95"/>
      <c r="J918" s="95"/>
      <c r="K918" s="95"/>
      <c r="L918" s="95"/>
      <c r="M918" s="95"/>
      <c r="N918" s="95"/>
      <c r="O918" s="95"/>
      <c r="P918" s="95"/>
      <c r="Q918" s="95"/>
      <c r="R918" s="95"/>
      <c r="S918" s="95"/>
      <c r="T918" s="95"/>
      <c r="U918" s="95"/>
      <c r="V918" s="97"/>
      <c r="W918" s="98"/>
      <c r="X918" s="98"/>
      <c r="Y918" s="98"/>
      <c r="Z918" s="98"/>
      <c r="AA918" s="99"/>
    </row>
    <row r="919" spans="1:27" ht="12.75">
      <c r="A919" s="94" t="s">
        <v>153</v>
      </c>
      <c r="B919" s="95"/>
      <c r="C919" s="95"/>
      <c r="D919" s="95"/>
      <c r="E919" s="95"/>
      <c r="F919" s="95"/>
      <c r="G919" s="95"/>
      <c r="H919" s="95"/>
      <c r="I919" s="95"/>
      <c r="J919" s="95"/>
      <c r="K919" s="95"/>
      <c r="L919" s="95"/>
      <c r="M919" s="95"/>
      <c r="N919" s="95"/>
      <c r="O919" s="95"/>
      <c r="P919" s="95"/>
      <c r="Q919" s="95"/>
      <c r="R919" s="95"/>
      <c r="S919" s="95"/>
      <c r="T919" s="95"/>
      <c r="U919" s="95"/>
      <c r="V919" s="97"/>
      <c r="W919" s="98"/>
      <c r="X919" s="98"/>
      <c r="Y919" s="98"/>
      <c r="Z919" s="98"/>
      <c r="AA919" s="99"/>
    </row>
    <row r="920" spans="1:27" ht="12.75">
      <c r="A920" s="94" t="s">
        <v>124</v>
      </c>
      <c r="B920" s="94">
        <v>58</v>
      </c>
      <c r="C920" s="94">
        <v>4972697.53</v>
      </c>
      <c r="D920" s="94">
        <v>791359.46</v>
      </c>
      <c r="E920" s="106">
        <v>993521.63</v>
      </c>
      <c r="F920" s="94">
        <v>687821.82</v>
      </c>
      <c r="G920" s="94">
        <v>590004.22</v>
      </c>
      <c r="H920" s="94">
        <v>247252</v>
      </c>
      <c r="I920" s="94" t="s">
        <v>138</v>
      </c>
      <c r="J920" s="94">
        <v>166146.74</v>
      </c>
      <c r="K920" s="94" t="s">
        <v>138</v>
      </c>
      <c r="L920" s="94" t="s">
        <v>138</v>
      </c>
      <c r="M920" s="94">
        <v>8000</v>
      </c>
      <c r="N920" s="94">
        <v>0</v>
      </c>
      <c r="O920" s="94">
        <v>429142</v>
      </c>
      <c r="P920" s="94" t="s">
        <v>138</v>
      </c>
      <c r="Q920" s="94">
        <v>825745</v>
      </c>
      <c r="R920" s="94">
        <v>437841.29</v>
      </c>
      <c r="S920" s="94">
        <v>0</v>
      </c>
      <c r="T920" s="94" t="s">
        <v>138</v>
      </c>
      <c r="U920" s="94" t="s">
        <v>138</v>
      </c>
      <c r="V920" s="97"/>
      <c r="W920" s="98"/>
      <c r="X920" s="98"/>
      <c r="Y920" s="98"/>
      <c r="Z920" s="98"/>
      <c r="AA920" s="99"/>
    </row>
    <row r="921" spans="1:27" ht="12.75">
      <c r="A921" s="97"/>
      <c r="B921" s="97"/>
      <c r="C921" s="97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4" t="s">
        <v>187</v>
      </c>
      <c r="U921" s="95"/>
      <c r="V921" s="97"/>
      <c r="W921" s="98"/>
      <c r="X921" s="98"/>
      <c r="Y921" s="98"/>
      <c r="Z921" s="98"/>
      <c r="AA921" s="99"/>
    </row>
    <row r="922" spans="1:27" ht="12.75">
      <c r="A922" s="97"/>
      <c r="B922" s="97"/>
      <c r="C922" s="97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4" t="s">
        <v>453</v>
      </c>
      <c r="T922" s="95"/>
      <c r="U922" s="95"/>
      <c r="V922" s="97"/>
      <c r="W922" s="98"/>
      <c r="X922" s="98"/>
      <c r="Y922" s="98"/>
      <c r="Z922" s="98"/>
      <c r="AA922" s="99"/>
    </row>
    <row r="923" spans="1:27" ht="12.75">
      <c r="A923" s="97"/>
      <c r="B923" s="97"/>
      <c r="C923" s="97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4" t="s">
        <v>552</v>
      </c>
      <c r="S923" s="95"/>
      <c r="T923" s="95"/>
      <c r="U923" s="95"/>
      <c r="V923" s="97"/>
      <c r="W923" s="98"/>
      <c r="X923" s="98"/>
      <c r="Y923" s="98"/>
      <c r="Z923" s="98"/>
      <c r="AA923" s="99"/>
    </row>
    <row r="924" spans="1:27" ht="12.75">
      <c r="A924" s="97"/>
      <c r="B924" s="97"/>
      <c r="C924" s="97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4" t="s">
        <v>520</v>
      </c>
      <c r="R924" s="95"/>
      <c r="S924" s="95"/>
      <c r="T924" s="95"/>
      <c r="U924" s="95"/>
      <c r="V924" s="97"/>
      <c r="W924" s="98"/>
      <c r="X924" s="98"/>
      <c r="Y924" s="98"/>
      <c r="Z924" s="98"/>
      <c r="AA924" s="99"/>
    </row>
    <row r="925" spans="1:27" ht="12.75">
      <c r="A925" s="97"/>
      <c r="B925" s="97"/>
      <c r="C925" s="97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4" t="s">
        <v>187</v>
      </c>
      <c r="Q925" s="95"/>
      <c r="R925" s="95"/>
      <c r="S925" s="95"/>
      <c r="T925" s="95"/>
      <c r="U925" s="95"/>
      <c r="V925" s="97"/>
      <c r="W925" s="98"/>
      <c r="X925" s="98"/>
      <c r="Y925" s="98"/>
      <c r="Z925" s="98"/>
      <c r="AA925" s="99"/>
    </row>
    <row r="926" spans="1:27" ht="12.75">
      <c r="A926" s="97"/>
      <c r="B926" s="97"/>
      <c r="C926" s="97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4" t="s">
        <v>485</v>
      </c>
      <c r="P926" s="95"/>
      <c r="Q926" s="95"/>
      <c r="R926" s="95"/>
      <c r="S926" s="95"/>
      <c r="T926" s="95"/>
      <c r="U926" s="95"/>
      <c r="V926" s="97"/>
      <c r="W926" s="98"/>
      <c r="X926" s="98"/>
      <c r="Y926" s="98"/>
      <c r="Z926" s="98"/>
      <c r="AA926" s="99"/>
    </row>
    <row r="927" spans="1:27" ht="12.75">
      <c r="A927" s="97"/>
      <c r="B927" s="97"/>
      <c r="C927" s="97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4" t="s">
        <v>453</v>
      </c>
      <c r="O927" s="95"/>
      <c r="P927" s="95"/>
      <c r="Q927" s="95"/>
      <c r="R927" s="95"/>
      <c r="S927" s="95"/>
      <c r="T927" s="95"/>
      <c r="U927" s="95"/>
      <c r="V927" s="97"/>
      <c r="W927" s="98"/>
      <c r="X927" s="98"/>
      <c r="Y927" s="98"/>
      <c r="Z927" s="98"/>
      <c r="AA927" s="99"/>
    </row>
    <row r="928" spans="1:27" ht="12.75">
      <c r="A928" s="97"/>
      <c r="B928" s="97"/>
      <c r="C928" s="97"/>
      <c r="D928" s="97"/>
      <c r="E928" s="97"/>
      <c r="F928" s="97"/>
      <c r="G928" s="97"/>
      <c r="H928" s="97"/>
      <c r="I928" s="97"/>
      <c r="J928" s="97"/>
      <c r="K928" s="97"/>
      <c r="L928" s="97"/>
      <c r="M928" s="94" t="s">
        <v>446</v>
      </c>
      <c r="N928" s="95"/>
      <c r="O928" s="95"/>
      <c r="P928" s="95"/>
      <c r="Q928" s="95"/>
      <c r="R928" s="95"/>
      <c r="S928" s="95"/>
      <c r="T928" s="95"/>
      <c r="U928" s="95"/>
      <c r="V928" s="97"/>
      <c r="W928" s="98"/>
      <c r="X928" s="98"/>
      <c r="Y928" s="98"/>
      <c r="Z928" s="98"/>
      <c r="AA928" s="99"/>
    </row>
    <row r="929" spans="1:27" ht="12.75">
      <c r="A929" s="97"/>
      <c r="B929" s="97"/>
      <c r="C929" s="97"/>
      <c r="D929" s="97"/>
      <c r="E929" s="97"/>
      <c r="F929" s="97"/>
      <c r="G929" s="97"/>
      <c r="H929" s="97"/>
      <c r="I929" s="97"/>
      <c r="J929" s="97"/>
      <c r="K929" s="97"/>
      <c r="L929" s="94" t="s">
        <v>187</v>
      </c>
      <c r="M929" s="95"/>
      <c r="N929" s="95"/>
      <c r="O929" s="95"/>
      <c r="P929" s="95"/>
      <c r="Q929" s="95"/>
      <c r="R929" s="95"/>
      <c r="S929" s="95"/>
      <c r="T929" s="95"/>
      <c r="U929" s="95"/>
      <c r="V929" s="97"/>
      <c r="W929" s="98"/>
      <c r="X929" s="98"/>
      <c r="Y929" s="98"/>
      <c r="Z929" s="98"/>
      <c r="AA929" s="99"/>
    </row>
    <row r="930" spans="1:27" ht="12.75">
      <c r="A930" s="97"/>
      <c r="B930" s="97"/>
      <c r="C930" s="97"/>
      <c r="D930" s="97"/>
      <c r="E930" s="97"/>
      <c r="F930" s="97"/>
      <c r="G930" s="97"/>
      <c r="H930" s="97"/>
      <c r="I930" s="97"/>
      <c r="J930" s="97"/>
      <c r="K930" s="94" t="s">
        <v>187</v>
      </c>
      <c r="L930" s="95"/>
      <c r="M930" s="95"/>
      <c r="N930" s="95"/>
      <c r="O930" s="95"/>
      <c r="P930" s="95"/>
      <c r="Q930" s="95"/>
      <c r="R930" s="95"/>
      <c r="S930" s="95"/>
      <c r="T930" s="95"/>
      <c r="U930" s="95"/>
      <c r="V930" s="97"/>
      <c r="W930" s="98"/>
      <c r="X930" s="98"/>
      <c r="Y930" s="98"/>
      <c r="Z930" s="98"/>
      <c r="AA930" s="99"/>
    </row>
    <row r="931" spans="1:27" ht="12.75">
      <c r="A931" s="97"/>
      <c r="B931" s="97"/>
      <c r="C931" s="97"/>
      <c r="D931" s="97"/>
      <c r="E931" s="97"/>
      <c r="F931" s="97"/>
      <c r="G931" s="97"/>
      <c r="H931" s="97"/>
      <c r="I931" s="97"/>
      <c r="J931" s="94" t="s">
        <v>397</v>
      </c>
      <c r="K931" s="95"/>
      <c r="L931" s="95"/>
      <c r="M931" s="95"/>
      <c r="N931" s="95"/>
      <c r="O931" s="95"/>
      <c r="P931" s="95"/>
      <c r="Q931" s="95"/>
      <c r="R931" s="95"/>
      <c r="S931" s="95"/>
      <c r="T931" s="95"/>
      <c r="U931" s="95"/>
      <c r="V931" s="97"/>
      <c r="W931" s="98"/>
      <c r="X931" s="98"/>
      <c r="Y931" s="98"/>
      <c r="Z931" s="98"/>
      <c r="AA931" s="99"/>
    </row>
    <row r="932" spans="1:27" ht="12.75">
      <c r="A932" s="97"/>
      <c r="B932" s="97"/>
      <c r="C932" s="97"/>
      <c r="D932" s="97"/>
      <c r="E932" s="97"/>
      <c r="F932" s="97"/>
      <c r="G932" s="97"/>
      <c r="H932" s="97"/>
      <c r="I932" s="94" t="s">
        <v>187</v>
      </c>
      <c r="J932" s="95"/>
      <c r="K932" s="95"/>
      <c r="L932" s="95"/>
      <c r="M932" s="95"/>
      <c r="N932" s="95"/>
      <c r="O932" s="95"/>
      <c r="P932" s="95"/>
      <c r="Q932" s="95"/>
      <c r="R932" s="95"/>
      <c r="S932" s="95"/>
      <c r="T932" s="95"/>
      <c r="U932" s="95"/>
      <c r="V932" s="97"/>
      <c r="W932" s="98"/>
      <c r="X932" s="98"/>
      <c r="Y932" s="98"/>
      <c r="Z932" s="98"/>
      <c r="AA932" s="99"/>
    </row>
    <row r="933" spans="1:27" ht="12.75">
      <c r="A933" s="97"/>
      <c r="B933" s="97"/>
      <c r="C933" s="97"/>
      <c r="D933" s="97"/>
      <c r="E933" s="97"/>
      <c r="F933" s="97"/>
      <c r="G933" s="97"/>
      <c r="H933" s="94" t="s">
        <v>365</v>
      </c>
      <c r="I933" s="95"/>
      <c r="J933" s="95"/>
      <c r="K933" s="95"/>
      <c r="L933" s="95"/>
      <c r="M933" s="95"/>
      <c r="N933" s="95"/>
      <c r="O933" s="95"/>
      <c r="P933" s="95"/>
      <c r="Q933" s="95"/>
      <c r="R933" s="95"/>
      <c r="S933" s="95"/>
      <c r="T933" s="95"/>
      <c r="U933" s="95"/>
      <c r="V933" s="97"/>
      <c r="W933" s="98"/>
      <c r="X933" s="98"/>
      <c r="Y933" s="98"/>
      <c r="Z933" s="98"/>
      <c r="AA933" s="99"/>
    </row>
    <row r="934" spans="1:27" ht="12.75">
      <c r="A934" s="97"/>
      <c r="B934" s="97"/>
      <c r="C934" s="97"/>
      <c r="D934" s="97"/>
      <c r="E934" s="97"/>
      <c r="F934" s="97"/>
      <c r="G934" s="94" t="s">
        <v>333</v>
      </c>
      <c r="H934" s="95"/>
      <c r="I934" s="95"/>
      <c r="J934" s="95"/>
      <c r="K934" s="95"/>
      <c r="L934" s="95"/>
      <c r="M934" s="95"/>
      <c r="N934" s="95"/>
      <c r="O934" s="95"/>
      <c r="P934" s="95"/>
      <c r="Q934" s="95"/>
      <c r="R934" s="95"/>
      <c r="S934" s="95"/>
      <c r="T934" s="95"/>
      <c r="U934" s="95"/>
      <c r="V934" s="97"/>
      <c r="W934" s="98"/>
      <c r="X934" s="98"/>
      <c r="Y934" s="98"/>
      <c r="Z934" s="98"/>
      <c r="AA934" s="99"/>
    </row>
    <row r="935" spans="1:27" ht="12.75">
      <c r="A935" s="97"/>
      <c r="B935" s="97"/>
      <c r="C935" s="97"/>
      <c r="D935" s="97"/>
      <c r="E935" s="97"/>
      <c r="F935" s="94" t="s">
        <v>301</v>
      </c>
      <c r="G935" s="95"/>
      <c r="H935" s="95"/>
      <c r="I935" s="95"/>
      <c r="J935" s="95"/>
      <c r="K935" s="95"/>
      <c r="L935" s="95"/>
      <c r="M935" s="95"/>
      <c r="N935" s="95"/>
      <c r="O935" s="95"/>
      <c r="P935" s="95"/>
      <c r="Q935" s="95"/>
      <c r="R935" s="95"/>
      <c r="S935" s="95"/>
      <c r="T935" s="95"/>
      <c r="U935" s="95"/>
      <c r="V935" s="97"/>
      <c r="W935" s="98"/>
      <c r="X935" s="98"/>
      <c r="Y935" s="98"/>
      <c r="Z935" s="98"/>
      <c r="AA935" s="99"/>
    </row>
    <row r="936" spans="1:27" ht="12.75">
      <c r="A936" s="97"/>
      <c r="B936" s="97"/>
      <c r="C936" s="97"/>
      <c r="D936" s="97"/>
      <c r="E936" s="106" t="s">
        <v>268</v>
      </c>
      <c r="F936" s="95"/>
      <c r="G936" s="95"/>
      <c r="H936" s="95"/>
      <c r="I936" s="95"/>
      <c r="J936" s="95"/>
      <c r="K936" s="95"/>
      <c r="L936" s="95"/>
      <c r="M936" s="95"/>
      <c r="N936" s="95"/>
      <c r="O936" s="95"/>
      <c r="P936" s="95"/>
      <c r="Q936" s="95"/>
      <c r="R936" s="95"/>
      <c r="S936" s="95"/>
      <c r="T936" s="95"/>
      <c r="U936" s="95"/>
      <c r="V936" s="97"/>
      <c r="W936" s="98"/>
      <c r="X936" s="98"/>
      <c r="Y936" s="98"/>
      <c r="Z936" s="98"/>
      <c r="AA936" s="99"/>
    </row>
    <row r="937" spans="1:27" ht="12.75">
      <c r="A937" s="97"/>
      <c r="B937" s="97"/>
      <c r="C937" s="97"/>
      <c r="D937" s="94" t="s">
        <v>221</v>
      </c>
      <c r="E937" s="95"/>
      <c r="F937" s="95"/>
      <c r="G937" s="95"/>
      <c r="H937" s="95"/>
      <c r="I937" s="95"/>
      <c r="J937" s="95"/>
      <c r="K937" s="95"/>
      <c r="L937" s="95"/>
      <c r="M937" s="95"/>
      <c r="N937" s="95"/>
      <c r="O937" s="95"/>
      <c r="P937" s="95"/>
      <c r="Q937" s="95"/>
      <c r="R937" s="95"/>
      <c r="S937" s="95"/>
      <c r="T937" s="95"/>
      <c r="U937" s="95"/>
      <c r="V937" s="97"/>
      <c r="W937" s="98"/>
      <c r="X937" s="98"/>
      <c r="Y937" s="98"/>
      <c r="Z937" s="98"/>
      <c r="AA937" s="99"/>
    </row>
    <row r="938" spans="1:27" ht="12.75">
      <c r="A938" s="97"/>
      <c r="B938" s="97"/>
      <c r="C938" s="94" t="s">
        <v>158</v>
      </c>
      <c r="D938" s="95"/>
      <c r="E938" s="95"/>
      <c r="F938" s="95"/>
      <c r="G938" s="95"/>
      <c r="H938" s="95"/>
      <c r="I938" s="95"/>
      <c r="J938" s="95"/>
      <c r="K938" s="95"/>
      <c r="L938" s="95"/>
      <c r="M938" s="95"/>
      <c r="N938" s="95"/>
      <c r="O938" s="95"/>
      <c r="P938" s="95"/>
      <c r="Q938" s="95"/>
      <c r="R938" s="95"/>
      <c r="S938" s="95"/>
      <c r="T938" s="95"/>
      <c r="U938" s="95"/>
      <c r="V938" s="97"/>
      <c r="W938" s="98"/>
      <c r="X938" s="98"/>
      <c r="Y938" s="98"/>
      <c r="Z938" s="98"/>
      <c r="AA938" s="99"/>
    </row>
    <row r="939" spans="1:27" ht="12.75">
      <c r="A939" s="97"/>
      <c r="B939" s="94" t="s">
        <v>188</v>
      </c>
      <c r="C939" s="95"/>
      <c r="D939" s="95"/>
      <c r="E939" s="95"/>
      <c r="F939" s="95"/>
      <c r="G939" s="95"/>
      <c r="H939" s="95"/>
      <c r="I939" s="95"/>
      <c r="J939" s="95"/>
      <c r="K939" s="95"/>
      <c r="L939" s="95"/>
      <c r="M939" s="95"/>
      <c r="N939" s="95"/>
      <c r="O939" s="95"/>
      <c r="P939" s="95"/>
      <c r="Q939" s="95"/>
      <c r="R939" s="95"/>
      <c r="S939" s="95"/>
      <c r="T939" s="95"/>
      <c r="U939" s="95"/>
      <c r="V939" s="97"/>
      <c r="W939" s="98"/>
      <c r="X939" s="98"/>
      <c r="Y939" s="98"/>
      <c r="Z939" s="98"/>
      <c r="AA939" s="99"/>
    </row>
    <row r="940" spans="1:27" ht="12.75">
      <c r="A940" s="97"/>
      <c r="B940" s="94">
        <v>59</v>
      </c>
      <c r="C940" s="94">
        <v>2041695.87</v>
      </c>
      <c r="D940" s="94">
        <v>2143912.45</v>
      </c>
      <c r="E940" s="106">
        <v>1925586.02</v>
      </c>
      <c r="F940" s="94">
        <v>502702.81</v>
      </c>
      <c r="G940" s="94">
        <v>565841.08</v>
      </c>
      <c r="H940" s="94">
        <v>95309</v>
      </c>
      <c r="I940" s="94" t="s">
        <v>107</v>
      </c>
      <c r="J940" s="94">
        <v>243599.78</v>
      </c>
      <c r="K940" s="94">
        <v>2000000</v>
      </c>
      <c r="L940" s="94" t="s">
        <v>107</v>
      </c>
      <c r="M940" s="94">
        <v>6960</v>
      </c>
      <c r="N940" s="94" t="s">
        <v>107</v>
      </c>
      <c r="O940" s="94">
        <v>427523</v>
      </c>
      <c r="P940" s="94">
        <v>5000000</v>
      </c>
      <c r="Q940" s="94">
        <v>1578726.33</v>
      </c>
      <c r="R940" s="94">
        <v>364990.66</v>
      </c>
      <c r="S940" s="94" t="s">
        <v>107</v>
      </c>
      <c r="T940" s="94" t="s">
        <v>107</v>
      </c>
      <c r="U940" s="94">
        <v>100000</v>
      </c>
      <c r="V940" s="97"/>
      <c r="W940" s="98"/>
      <c r="X940" s="98"/>
      <c r="Y940" s="98"/>
      <c r="Z940" s="98"/>
      <c r="AA940" s="99"/>
    </row>
    <row r="941" spans="1:27" ht="12.75">
      <c r="A941" s="97"/>
      <c r="B941" s="97"/>
      <c r="C941" s="97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4" t="s">
        <v>352</v>
      </c>
      <c r="U941" s="95"/>
      <c r="V941" s="97"/>
      <c r="W941" s="98"/>
      <c r="X941" s="98"/>
      <c r="Y941" s="98"/>
      <c r="Z941" s="98"/>
      <c r="AA941" s="99"/>
    </row>
    <row r="942" spans="1:27" ht="12.75">
      <c r="A942" s="97"/>
      <c r="B942" s="97"/>
      <c r="C942" s="97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4" t="s">
        <v>352</v>
      </c>
      <c r="T942" s="95"/>
      <c r="U942" s="95"/>
      <c r="V942" s="97"/>
      <c r="W942" s="98"/>
      <c r="X942" s="98"/>
      <c r="Y942" s="98"/>
      <c r="Z942" s="98"/>
      <c r="AA942" s="99"/>
    </row>
    <row r="943" spans="1:27" ht="12.75">
      <c r="A943" s="97"/>
      <c r="B943" s="97"/>
      <c r="C943" s="97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4" t="s">
        <v>553</v>
      </c>
      <c r="S943" s="95"/>
      <c r="T943" s="95"/>
      <c r="U943" s="95"/>
      <c r="V943" s="97"/>
      <c r="W943" s="98"/>
      <c r="X943" s="98"/>
      <c r="Y943" s="98"/>
      <c r="Z943" s="98"/>
      <c r="AA943" s="99"/>
    </row>
    <row r="944" spans="1:27" ht="12.75">
      <c r="A944" s="97"/>
      <c r="B944" s="97"/>
      <c r="C944" s="97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4" t="s">
        <v>521</v>
      </c>
      <c r="R944" s="95"/>
      <c r="S944" s="95"/>
      <c r="T944" s="95"/>
      <c r="U944" s="95"/>
      <c r="V944" s="97"/>
      <c r="W944" s="98"/>
      <c r="X944" s="98"/>
      <c r="Y944" s="98"/>
      <c r="Z944" s="98"/>
      <c r="AA944" s="99"/>
    </row>
    <row r="945" spans="1:27" ht="12.75">
      <c r="A945" s="97"/>
      <c r="B945" s="97"/>
      <c r="C945" s="97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4" t="s">
        <v>489</v>
      </c>
      <c r="Q945" s="95"/>
      <c r="R945" s="95"/>
      <c r="S945" s="95"/>
      <c r="T945" s="95"/>
      <c r="U945" s="95"/>
      <c r="V945" s="97"/>
      <c r="W945" s="98"/>
      <c r="X945" s="98"/>
      <c r="Y945" s="98"/>
      <c r="Z945" s="98"/>
      <c r="AA945" s="99"/>
    </row>
    <row r="946" spans="1:27" ht="12.75">
      <c r="A946" s="97"/>
      <c r="B946" s="97"/>
      <c r="C946" s="97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4" t="s">
        <v>486</v>
      </c>
      <c r="P946" s="95"/>
      <c r="Q946" s="95"/>
      <c r="R946" s="95"/>
      <c r="S946" s="95"/>
      <c r="T946" s="95"/>
      <c r="U946" s="95"/>
      <c r="V946" s="97"/>
      <c r="W946" s="98"/>
      <c r="X946" s="98"/>
      <c r="Y946" s="98"/>
      <c r="Z946" s="98"/>
      <c r="AA946" s="99"/>
    </row>
    <row r="947" spans="1:27" ht="12.75">
      <c r="A947" s="97"/>
      <c r="B947" s="97"/>
      <c r="C947" s="97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4" t="s">
        <v>352</v>
      </c>
      <c r="O947" s="95"/>
      <c r="P947" s="95"/>
      <c r="Q947" s="95"/>
      <c r="R947" s="95"/>
      <c r="S947" s="95"/>
      <c r="T947" s="95"/>
      <c r="U947" s="95"/>
      <c r="V947" s="97"/>
      <c r="W947" s="98"/>
      <c r="X947" s="98"/>
      <c r="Y947" s="98"/>
      <c r="Z947" s="98"/>
      <c r="AA947" s="99"/>
    </row>
    <row r="948" spans="1:27" ht="12.75">
      <c r="A948" s="97"/>
      <c r="B948" s="97"/>
      <c r="C948" s="97"/>
      <c r="D948" s="97"/>
      <c r="E948" s="97"/>
      <c r="F948" s="97"/>
      <c r="G948" s="97"/>
      <c r="H948" s="97"/>
      <c r="I948" s="97"/>
      <c r="J948" s="97"/>
      <c r="K948" s="97"/>
      <c r="L948" s="97"/>
      <c r="M948" s="94" t="s">
        <v>447</v>
      </c>
      <c r="N948" s="95"/>
      <c r="O948" s="95"/>
      <c r="P948" s="95"/>
      <c r="Q948" s="95"/>
      <c r="R948" s="95"/>
      <c r="S948" s="95"/>
      <c r="T948" s="95"/>
      <c r="U948" s="95"/>
      <c r="V948" s="97"/>
      <c r="W948" s="98"/>
      <c r="X948" s="98"/>
      <c r="Y948" s="98"/>
      <c r="Z948" s="98"/>
      <c r="AA948" s="99"/>
    </row>
    <row r="949" spans="1:27" ht="12.75">
      <c r="A949" s="97"/>
      <c r="B949" s="97"/>
      <c r="C949" s="97"/>
      <c r="D949" s="97"/>
      <c r="E949" s="97"/>
      <c r="F949" s="97"/>
      <c r="G949" s="97"/>
      <c r="H949" s="97"/>
      <c r="I949" s="97"/>
      <c r="J949" s="97"/>
      <c r="K949" s="97"/>
      <c r="L949" s="94" t="s">
        <v>352</v>
      </c>
      <c r="M949" s="95"/>
      <c r="N949" s="95"/>
      <c r="O949" s="95"/>
      <c r="P949" s="95"/>
      <c r="Q949" s="95"/>
      <c r="R949" s="95"/>
      <c r="S949" s="95"/>
      <c r="T949" s="95"/>
      <c r="U949" s="95"/>
      <c r="V949" s="97"/>
      <c r="W949" s="98"/>
      <c r="X949" s="98"/>
      <c r="Y949" s="98"/>
      <c r="Z949" s="98"/>
      <c r="AA949" s="99"/>
    </row>
    <row r="950" spans="1:27" ht="12.75">
      <c r="A950" s="97"/>
      <c r="B950" s="97"/>
      <c r="C950" s="97"/>
      <c r="D950" s="97"/>
      <c r="E950" s="97"/>
      <c r="F950" s="97"/>
      <c r="G950" s="97"/>
      <c r="H950" s="97"/>
      <c r="I950" s="97"/>
      <c r="J950" s="97"/>
      <c r="K950" s="94" t="s">
        <v>400</v>
      </c>
      <c r="L950" s="95"/>
      <c r="M950" s="95"/>
      <c r="N950" s="95"/>
      <c r="O950" s="95"/>
      <c r="P950" s="95"/>
      <c r="Q950" s="95"/>
      <c r="R950" s="95"/>
      <c r="S950" s="95"/>
      <c r="T950" s="95"/>
      <c r="U950" s="95"/>
      <c r="V950" s="97"/>
      <c r="W950" s="98"/>
      <c r="X950" s="98"/>
      <c r="Y950" s="98"/>
      <c r="Z950" s="98"/>
      <c r="AA950" s="99"/>
    </row>
    <row r="951" spans="1:27" ht="12.75">
      <c r="A951" s="97"/>
      <c r="B951" s="97"/>
      <c r="C951" s="97"/>
      <c r="D951" s="97"/>
      <c r="E951" s="97"/>
      <c r="F951" s="97"/>
      <c r="G951" s="97"/>
      <c r="H951" s="97"/>
      <c r="I951" s="97"/>
      <c r="J951" s="94" t="s">
        <v>398</v>
      </c>
      <c r="K951" s="95"/>
      <c r="L951" s="95"/>
      <c r="M951" s="95"/>
      <c r="N951" s="95"/>
      <c r="O951" s="95"/>
      <c r="P951" s="95"/>
      <c r="Q951" s="95"/>
      <c r="R951" s="95"/>
      <c r="S951" s="95"/>
      <c r="T951" s="95"/>
      <c r="U951" s="95"/>
      <c r="V951" s="97"/>
      <c r="W951" s="98"/>
      <c r="X951" s="98"/>
      <c r="Y951" s="98"/>
      <c r="Z951" s="98"/>
      <c r="AA951" s="99"/>
    </row>
    <row r="952" spans="1:27" ht="12.75">
      <c r="A952" s="97"/>
      <c r="B952" s="97"/>
      <c r="C952" s="97"/>
      <c r="D952" s="97"/>
      <c r="E952" s="97"/>
      <c r="F952" s="97"/>
      <c r="G952" s="97"/>
      <c r="H952" s="97"/>
      <c r="I952" s="94" t="s">
        <v>352</v>
      </c>
      <c r="J952" s="95"/>
      <c r="K952" s="95"/>
      <c r="L952" s="95"/>
      <c r="M952" s="95"/>
      <c r="N952" s="95"/>
      <c r="O952" s="95"/>
      <c r="P952" s="95"/>
      <c r="Q952" s="95"/>
      <c r="R952" s="95"/>
      <c r="S952" s="95"/>
      <c r="T952" s="95"/>
      <c r="U952" s="95"/>
      <c r="V952" s="97"/>
      <c r="W952" s="98"/>
      <c r="X952" s="98"/>
      <c r="Y952" s="98"/>
      <c r="Z952" s="98"/>
      <c r="AA952" s="99"/>
    </row>
    <row r="953" spans="1:27" ht="12.75">
      <c r="A953" s="97"/>
      <c r="B953" s="97"/>
      <c r="C953" s="97"/>
      <c r="D953" s="97"/>
      <c r="E953" s="97"/>
      <c r="F953" s="97"/>
      <c r="G953" s="97"/>
      <c r="H953" s="94" t="s">
        <v>366</v>
      </c>
      <c r="I953" s="95"/>
      <c r="J953" s="95"/>
      <c r="K953" s="95"/>
      <c r="L953" s="95"/>
      <c r="M953" s="95"/>
      <c r="N953" s="95"/>
      <c r="O953" s="95"/>
      <c r="P953" s="95"/>
      <c r="Q953" s="95"/>
      <c r="R953" s="95"/>
      <c r="S953" s="95"/>
      <c r="T953" s="95"/>
      <c r="U953" s="95"/>
      <c r="V953" s="97"/>
      <c r="W953" s="98"/>
      <c r="X953" s="98"/>
      <c r="Y953" s="98"/>
      <c r="Z953" s="98"/>
      <c r="AA953" s="99"/>
    </row>
    <row r="954" spans="1:27" ht="12.75">
      <c r="A954" s="97"/>
      <c r="B954" s="97"/>
      <c r="C954" s="97"/>
      <c r="D954" s="97"/>
      <c r="E954" s="97"/>
      <c r="F954" s="97"/>
      <c r="G954" s="94" t="s">
        <v>334</v>
      </c>
      <c r="H954" s="95"/>
      <c r="I954" s="95"/>
      <c r="J954" s="95"/>
      <c r="K954" s="95"/>
      <c r="L954" s="95"/>
      <c r="M954" s="95"/>
      <c r="N954" s="95"/>
      <c r="O954" s="95"/>
      <c r="P954" s="95"/>
      <c r="Q954" s="95"/>
      <c r="R954" s="95"/>
      <c r="S954" s="95"/>
      <c r="T954" s="95"/>
      <c r="U954" s="95"/>
      <c r="V954" s="97"/>
      <c r="W954" s="98"/>
      <c r="X954" s="98"/>
      <c r="Y954" s="98"/>
      <c r="Z954" s="98"/>
      <c r="AA954" s="99"/>
    </row>
    <row r="955" spans="1:27" ht="12.75">
      <c r="A955" s="97"/>
      <c r="B955" s="97"/>
      <c r="C955" s="97"/>
      <c r="D955" s="97"/>
      <c r="E955" s="97"/>
      <c r="F955" s="94" t="s">
        <v>302</v>
      </c>
      <c r="G955" s="95"/>
      <c r="H955" s="95"/>
      <c r="I955" s="95"/>
      <c r="J955" s="95"/>
      <c r="K955" s="95"/>
      <c r="L955" s="95"/>
      <c r="M955" s="95"/>
      <c r="N955" s="95"/>
      <c r="O955" s="95"/>
      <c r="P955" s="95"/>
      <c r="Q955" s="95"/>
      <c r="R955" s="95"/>
      <c r="S955" s="95"/>
      <c r="T955" s="95"/>
      <c r="U955" s="95"/>
      <c r="V955" s="97"/>
      <c r="W955" s="98"/>
      <c r="X955" s="98"/>
      <c r="Y955" s="98"/>
      <c r="Z955" s="98"/>
      <c r="AA955" s="99"/>
    </row>
    <row r="956" spans="1:27" ht="12.75">
      <c r="A956" s="97"/>
      <c r="B956" s="97"/>
      <c r="C956" s="97"/>
      <c r="D956" s="97"/>
      <c r="E956" s="106" t="s">
        <v>269</v>
      </c>
      <c r="F956" s="95"/>
      <c r="G956" s="95"/>
      <c r="H956" s="95"/>
      <c r="I956" s="95"/>
      <c r="J956" s="95"/>
      <c r="K956" s="95"/>
      <c r="L956" s="95"/>
      <c r="M956" s="95"/>
      <c r="N956" s="95"/>
      <c r="O956" s="95"/>
      <c r="P956" s="95"/>
      <c r="Q956" s="95"/>
      <c r="R956" s="95"/>
      <c r="S956" s="95"/>
      <c r="T956" s="95"/>
      <c r="U956" s="95"/>
      <c r="V956" s="97"/>
      <c r="W956" s="98"/>
      <c r="X956" s="98"/>
      <c r="Y956" s="98"/>
      <c r="Z956" s="98"/>
      <c r="AA956" s="99"/>
    </row>
    <row r="957" spans="1:27" ht="12.75">
      <c r="A957" s="97"/>
      <c r="B957" s="97"/>
      <c r="C957" s="97"/>
      <c r="D957" s="94" t="s">
        <v>222</v>
      </c>
      <c r="E957" s="95"/>
      <c r="F957" s="95"/>
      <c r="G957" s="95"/>
      <c r="H957" s="95"/>
      <c r="I957" s="95"/>
      <c r="J957" s="95"/>
      <c r="K957" s="95"/>
      <c r="L957" s="95"/>
      <c r="M957" s="95"/>
      <c r="N957" s="95"/>
      <c r="O957" s="95"/>
      <c r="P957" s="95"/>
      <c r="Q957" s="95"/>
      <c r="R957" s="95"/>
      <c r="S957" s="95"/>
      <c r="T957" s="95"/>
      <c r="U957" s="95"/>
      <c r="V957" s="97"/>
      <c r="W957" s="98"/>
      <c r="X957" s="98"/>
      <c r="Y957" s="98"/>
      <c r="Z957" s="98"/>
      <c r="AA957" s="99"/>
    </row>
    <row r="958" spans="1:27" ht="12.75">
      <c r="A958" s="97"/>
      <c r="B958" s="97"/>
      <c r="C958" s="94" t="s">
        <v>155</v>
      </c>
      <c r="D958" s="95"/>
      <c r="E958" s="95"/>
      <c r="F958" s="95"/>
      <c r="G958" s="95"/>
      <c r="H958" s="95"/>
      <c r="I958" s="95"/>
      <c r="J958" s="95"/>
      <c r="K958" s="95"/>
      <c r="L958" s="95"/>
      <c r="M958" s="95"/>
      <c r="N958" s="95"/>
      <c r="O958" s="95"/>
      <c r="P958" s="95"/>
      <c r="Q958" s="95"/>
      <c r="R958" s="95"/>
      <c r="S958" s="95"/>
      <c r="T958" s="95"/>
      <c r="U958" s="95"/>
      <c r="V958" s="97"/>
      <c r="W958" s="98"/>
      <c r="X958" s="98"/>
      <c r="Y958" s="98"/>
      <c r="Z958" s="98"/>
      <c r="AA958" s="99"/>
    </row>
    <row r="959" spans="1:27" ht="12.75">
      <c r="A959" s="97"/>
      <c r="B959" s="94" t="s">
        <v>189</v>
      </c>
      <c r="C959" s="95"/>
      <c r="D959" s="95"/>
      <c r="E959" s="95"/>
      <c r="F959" s="95"/>
      <c r="G959" s="95"/>
      <c r="H959" s="95"/>
      <c r="I959" s="95"/>
      <c r="J959" s="95"/>
      <c r="K959" s="95"/>
      <c r="L959" s="95"/>
      <c r="M959" s="95"/>
      <c r="N959" s="95"/>
      <c r="O959" s="95"/>
      <c r="P959" s="95"/>
      <c r="Q959" s="95"/>
      <c r="R959" s="95"/>
      <c r="S959" s="95"/>
      <c r="T959" s="95"/>
      <c r="U959" s="95"/>
      <c r="V959" s="97"/>
      <c r="W959" s="98"/>
      <c r="X959" s="98"/>
      <c r="Y959" s="98"/>
      <c r="Z959" s="98"/>
      <c r="AA959" s="99"/>
    </row>
    <row r="960" spans="1:27" ht="12.75">
      <c r="A960" s="97"/>
      <c r="B960" s="94">
        <v>60</v>
      </c>
      <c r="C960" s="94" t="s">
        <v>138</v>
      </c>
      <c r="D960" s="94" t="s">
        <v>138</v>
      </c>
      <c r="E960" s="106">
        <v>8167.2</v>
      </c>
      <c r="F960" s="94" t="s">
        <v>138</v>
      </c>
      <c r="G960" s="94" t="s">
        <v>138</v>
      </c>
      <c r="H960" s="94" t="s">
        <v>138</v>
      </c>
      <c r="I960" s="94" t="s">
        <v>138</v>
      </c>
      <c r="J960" s="94" t="s">
        <v>138</v>
      </c>
      <c r="K960" s="94" t="s">
        <v>138</v>
      </c>
      <c r="L960" s="94" t="s">
        <v>138</v>
      </c>
      <c r="M960" s="94" t="s">
        <v>138</v>
      </c>
      <c r="N960" s="94" t="s">
        <v>138</v>
      </c>
      <c r="O960" s="94" t="s">
        <v>138</v>
      </c>
      <c r="P960" s="94" t="s">
        <v>138</v>
      </c>
      <c r="Q960" s="94" t="s">
        <v>138</v>
      </c>
      <c r="R960" s="94" t="s">
        <v>138</v>
      </c>
      <c r="S960" s="94" t="s">
        <v>138</v>
      </c>
      <c r="T960" s="94" t="s">
        <v>138</v>
      </c>
      <c r="U960" s="94" t="s">
        <v>138</v>
      </c>
      <c r="V960" s="97"/>
      <c r="W960" s="98"/>
      <c r="X960" s="98"/>
      <c r="Y960" s="98"/>
      <c r="Z960" s="98"/>
      <c r="AA960" s="99"/>
    </row>
    <row r="961" spans="1:27" ht="12.75">
      <c r="A961" s="97"/>
      <c r="B961" s="97"/>
      <c r="C961" s="97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4" t="s">
        <v>187</v>
      </c>
      <c r="U961" s="95"/>
      <c r="V961" s="97"/>
      <c r="W961" s="98"/>
      <c r="X961" s="98"/>
      <c r="Y961" s="98"/>
      <c r="Z961" s="98"/>
      <c r="AA961" s="99"/>
    </row>
    <row r="962" spans="1:27" ht="12.75">
      <c r="A962" s="97"/>
      <c r="B962" s="97"/>
      <c r="C962" s="97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4" t="s">
        <v>187</v>
      </c>
      <c r="T962" s="95"/>
      <c r="U962" s="95"/>
      <c r="V962" s="97"/>
      <c r="W962" s="98"/>
      <c r="X962" s="98"/>
      <c r="Y962" s="98"/>
      <c r="Z962" s="98"/>
      <c r="AA962" s="99"/>
    </row>
    <row r="963" spans="1:27" ht="12.75">
      <c r="A963" s="97"/>
      <c r="B963" s="97"/>
      <c r="C963" s="97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4" t="s">
        <v>187</v>
      </c>
      <c r="S963" s="95"/>
      <c r="T963" s="95"/>
      <c r="U963" s="95"/>
      <c r="V963" s="97"/>
      <c r="W963" s="98"/>
      <c r="X963" s="98"/>
      <c r="Y963" s="98"/>
      <c r="Z963" s="98"/>
      <c r="AA963" s="99"/>
    </row>
    <row r="964" spans="1:27" ht="12.75">
      <c r="A964" s="97"/>
      <c r="B964" s="97"/>
      <c r="C964" s="97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4" t="s">
        <v>187</v>
      </c>
      <c r="R964" s="95"/>
      <c r="S964" s="95"/>
      <c r="T964" s="95"/>
      <c r="U964" s="95"/>
      <c r="V964" s="97"/>
      <c r="W964" s="98"/>
      <c r="X964" s="98"/>
      <c r="Y964" s="98"/>
      <c r="Z964" s="98"/>
      <c r="AA964" s="99"/>
    </row>
    <row r="965" spans="1:27" ht="12.75">
      <c r="A965" s="97"/>
      <c r="B965" s="97"/>
      <c r="C965" s="97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4" t="s">
        <v>187</v>
      </c>
      <c r="Q965" s="95"/>
      <c r="R965" s="95"/>
      <c r="S965" s="95"/>
      <c r="T965" s="95"/>
      <c r="U965" s="95"/>
      <c r="V965" s="97"/>
      <c r="W965" s="98"/>
      <c r="X965" s="98"/>
      <c r="Y965" s="98"/>
      <c r="Z965" s="98"/>
      <c r="AA965" s="99"/>
    </row>
    <row r="966" spans="1:27" ht="12.75">
      <c r="A966" s="97"/>
      <c r="B966" s="97"/>
      <c r="C966" s="97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4" t="s">
        <v>187</v>
      </c>
      <c r="P966" s="95"/>
      <c r="Q966" s="95"/>
      <c r="R966" s="95"/>
      <c r="S966" s="95"/>
      <c r="T966" s="95"/>
      <c r="U966" s="95"/>
      <c r="V966" s="97"/>
      <c r="W966" s="98"/>
      <c r="X966" s="98"/>
      <c r="Y966" s="98"/>
      <c r="Z966" s="98"/>
      <c r="AA966" s="99"/>
    </row>
    <row r="967" spans="1:27" ht="12.75">
      <c r="A967" s="97"/>
      <c r="B967" s="97"/>
      <c r="C967" s="97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4" t="s">
        <v>187</v>
      </c>
      <c r="O967" s="95"/>
      <c r="P967" s="95"/>
      <c r="Q967" s="95"/>
      <c r="R967" s="95"/>
      <c r="S967" s="95"/>
      <c r="T967" s="95"/>
      <c r="U967" s="95"/>
      <c r="V967" s="97"/>
      <c r="W967" s="98"/>
      <c r="X967" s="98"/>
      <c r="Y967" s="98"/>
      <c r="Z967" s="98"/>
      <c r="AA967" s="99"/>
    </row>
    <row r="968" spans="1:27" ht="12.75">
      <c r="A968" s="97"/>
      <c r="B968" s="97"/>
      <c r="C968" s="97"/>
      <c r="D968" s="97"/>
      <c r="E968" s="97"/>
      <c r="F968" s="97"/>
      <c r="G968" s="97"/>
      <c r="H968" s="97"/>
      <c r="I968" s="97"/>
      <c r="J968" s="97"/>
      <c r="K968" s="97"/>
      <c r="L968" s="97"/>
      <c r="M968" s="94" t="s">
        <v>187</v>
      </c>
      <c r="N968" s="95"/>
      <c r="O968" s="95"/>
      <c r="P968" s="95"/>
      <c r="Q968" s="95"/>
      <c r="R968" s="95"/>
      <c r="S968" s="95"/>
      <c r="T968" s="95"/>
      <c r="U968" s="95"/>
      <c r="V968" s="97"/>
      <c r="W968" s="98"/>
      <c r="X968" s="98"/>
      <c r="Y968" s="98"/>
      <c r="Z968" s="98"/>
      <c r="AA968" s="99"/>
    </row>
    <row r="969" spans="1:27" ht="12.75">
      <c r="A969" s="97"/>
      <c r="B969" s="97"/>
      <c r="C969" s="97"/>
      <c r="D969" s="97"/>
      <c r="E969" s="97"/>
      <c r="F969" s="97"/>
      <c r="G969" s="97"/>
      <c r="H969" s="97"/>
      <c r="I969" s="97"/>
      <c r="J969" s="97"/>
      <c r="K969" s="97"/>
      <c r="L969" s="94" t="s">
        <v>187</v>
      </c>
      <c r="M969" s="95"/>
      <c r="N969" s="95"/>
      <c r="O969" s="95"/>
      <c r="P969" s="95"/>
      <c r="Q969" s="95"/>
      <c r="R969" s="95"/>
      <c r="S969" s="95"/>
      <c r="T969" s="95"/>
      <c r="U969" s="95"/>
      <c r="V969" s="97"/>
      <c r="W969" s="98"/>
      <c r="X969" s="98"/>
      <c r="Y969" s="98"/>
      <c r="Z969" s="98"/>
      <c r="AA969" s="99"/>
    </row>
    <row r="970" spans="1:27" ht="12.75">
      <c r="A970" s="97"/>
      <c r="B970" s="97"/>
      <c r="C970" s="97"/>
      <c r="D970" s="97"/>
      <c r="E970" s="97"/>
      <c r="F970" s="97"/>
      <c r="G970" s="97"/>
      <c r="H970" s="97"/>
      <c r="I970" s="97"/>
      <c r="J970" s="97"/>
      <c r="K970" s="94" t="s">
        <v>187</v>
      </c>
      <c r="L970" s="95"/>
      <c r="M970" s="95"/>
      <c r="N970" s="95"/>
      <c r="O970" s="95"/>
      <c r="P970" s="95"/>
      <c r="Q970" s="95"/>
      <c r="R970" s="95"/>
      <c r="S970" s="95"/>
      <c r="T970" s="95"/>
      <c r="U970" s="95"/>
      <c r="V970" s="97"/>
      <c r="W970" s="98"/>
      <c r="X970" s="98"/>
      <c r="Y970" s="98"/>
      <c r="Z970" s="98"/>
      <c r="AA970" s="99"/>
    </row>
    <row r="971" spans="1:27" ht="12.75">
      <c r="A971" s="97"/>
      <c r="B971" s="97"/>
      <c r="C971" s="97"/>
      <c r="D971" s="97"/>
      <c r="E971" s="97"/>
      <c r="F971" s="97"/>
      <c r="G971" s="97"/>
      <c r="H971" s="97"/>
      <c r="I971" s="97"/>
      <c r="J971" s="94" t="s">
        <v>187</v>
      </c>
      <c r="K971" s="95"/>
      <c r="L971" s="95"/>
      <c r="M971" s="95"/>
      <c r="N971" s="95"/>
      <c r="O971" s="95"/>
      <c r="P971" s="95"/>
      <c r="Q971" s="95"/>
      <c r="R971" s="95"/>
      <c r="S971" s="95"/>
      <c r="T971" s="95"/>
      <c r="U971" s="95"/>
      <c r="V971" s="97"/>
      <c r="W971" s="98"/>
      <c r="X971" s="98"/>
      <c r="Y971" s="98"/>
      <c r="Z971" s="98"/>
      <c r="AA971" s="99"/>
    </row>
    <row r="972" spans="1:27" ht="12.75">
      <c r="A972" s="97"/>
      <c r="B972" s="97"/>
      <c r="C972" s="97"/>
      <c r="D972" s="97"/>
      <c r="E972" s="97"/>
      <c r="F972" s="97"/>
      <c r="G972" s="97"/>
      <c r="H972" s="97"/>
      <c r="I972" s="94" t="s">
        <v>187</v>
      </c>
      <c r="J972" s="95"/>
      <c r="K972" s="95"/>
      <c r="L972" s="95"/>
      <c r="M972" s="95"/>
      <c r="N972" s="95"/>
      <c r="O972" s="95"/>
      <c r="P972" s="95"/>
      <c r="Q972" s="95"/>
      <c r="R972" s="95"/>
      <c r="S972" s="95"/>
      <c r="T972" s="95"/>
      <c r="U972" s="95"/>
      <c r="V972" s="97"/>
      <c r="W972" s="98"/>
      <c r="X972" s="98"/>
      <c r="Y972" s="98"/>
      <c r="Z972" s="98"/>
      <c r="AA972" s="99"/>
    </row>
    <row r="973" spans="1:27" ht="12.75">
      <c r="A973" s="97"/>
      <c r="B973" s="97"/>
      <c r="C973" s="97"/>
      <c r="D973" s="97"/>
      <c r="E973" s="97"/>
      <c r="F973" s="97"/>
      <c r="G973" s="97"/>
      <c r="H973" s="94" t="s">
        <v>187</v>
      </c>
      <c r="I973" s="95"/>
      <c r="J973" s="95"/>
      <c r="K973" s="95"/>
      <c r="L973" s="95"/>
      <c r="M973" s="95"/>
      <c r="N973" s="95"/>
      <c r="O973" s="95"/>
      <c r="P973" s="95"/>
      <c r="Q973" s="95"/>
      <c r="R973" s="95"/>
      <c r="S973" s="95"/>
      <c r="T973" s="95"/>
      <c r="U973" s="95"/>
      <c r="V973" s="97"/>
      <c r="W973" s="98"/>
      <c r="X973" s="98"/>
      <c r="Y973" s="98"/>
      <c r="Z973" s="98"/>
      <c r="AA973" s="99"/>
    </row>
    <row r="974" spans="1:27" ht="12.75">
      <c r="A974" s="97"/>
      <c r="B974" s="97"/>
      <c r="C974" s="97"/>
      <c r="D974" s="97"/>
      <c r="E974" s="97"/>
      <c r="F974" s="97"/>
      <c r="G974" s="94" t="s">
        <v>187</v>
      </c>
      <c r="H974" s="95"/>
      <c r="I974" s="95"/>
      <c r="J974" s="95"/>
      <c r="K974" s="95"/>
      <c r="L974" s="95"/>
      <c r="M974" s="95"/>
      <c r="N974" s="95"/>
      <c r="O974" s="95"/>
      <c r="P974" s="95"/>
      <c r="Q974" s="95"/>
      <c r="R974" s="95"/>
      <c r="S974" s="95"/>
      <c r="T974" s="95"/>
      <c r="U974" s="95"/>
      <c r="V974" s="97"/>
      <c r="W974" s="98"/>
      <c r="X974" s="98"/>
      <c r="Y974" s="98"/>
      <c r="Z974" s="98"/>
      <c r="AA974" s="99"/>
    </row>
    <row r="975" spans="1:27" ht="12.75">
      <c r="A975" s="97"/>
      <c r="B975" s="97"/>
      <c r="C975" s="97"/>
      <c r="D975" s="97"/>
      <c r="E975" s="97"/>
      <c r="F975" s="94" t="s">
        <v>187</v>
      </c>
      <c r="G975" s="95"/>
      <c r="H975" s="95"/>
      <c r="I975" s="95"/>
      <c r="J975" s="95"/>
      <c r="K975" s="95"/>
      <c r="L975" s="95"/>
      <c r="M975" s="95"/>
      <c r="N975" s="95"/>
      <c r="O975" s="95"/>
      <c r="P975" s="95"/>
      <c r="Q975" s="95"/>
      <c r="R975" s="95"/>
      <c r="S975" s="95"/>
      <c r="T975" s="95"/>
      <c r="U975" s="95"/>
      <c r="V975" s="97"/>
      <c r="W975" s="98"/>
      <c r="X975" s="98"/>
      <c r="Y975" s="98"/>
      <c r="Z975" s="98"/>
      <c r="AA975" s="99"/>
    </row>
    <row r="976" spans="1:27" ht="12.75">
      <c r="A976" s="97"/>
      <c r="B976" s="97"/>
      <c r="C976" s="97"/>
      <c r="D976" s="97"/>
      <c r="E976" s="106" t="s">
        <v>270</v>
      </c>
      <c r="F976" s="95"/>
      <c r="G976" s="95"/>
      <c r="H976" s="95"/>
      <c r="I976" s="95"/>
      <c r="J976" s="95"/>
      <c r="K976" s="95"/>
      <c r="L976" s="95"/>
      <c r="M976" s="95"/>
      <c r="N976" s="95"/>
      <c r="O976" s="95"/>
      <c r="P976" s="95"/>
      <c r="Q976" s="95"/>
      <c r="R976" s="95"/>
      <c r="S976" s="95"/>
      <c r="T976" s="95"/>
      <c r="U976" s="95"/>
      <c r="V976" s="97"/>
      <c r="W976" s="98"/>
      <c r="X976" s="98"/>
      <c r="Y976" s="98"/>
      <c r="Z976" s="98"/>
      <c r="AA976" s="99"/>
    </row>
    <row r="977" spans="1:27" ht="12.75">
      <c r="A977" s="97"/>
      <c r="B977" s="97"/>
      <c r="C977" s="97"/>
      <c r="D977" s="94" t="s">
        <v>187</v>
      </c>
      <c r="E977" s="95"/>
      <c r="F977" s="95"/>
      <c r="G977" s="95"/>
      <c r="H977" s="95"/>
      <c r="I977" s="95"/>
      <c r="J977" s="95"/>
      <c r="K977" s="95"/>
      <c r="L977" s="95"/>
      <c r="M977" s="95"/>
      <c r="N977" s="95"/>
      <c r="O977" s="95"/>
      <c r="P977" s="95"/>
      <c r="Q977" s="95"/>
      <c r="R977" s="95"/>
      <c r="S977" s="95"/>
      <c r="T977" s="95"/>
      <c r="U977" s="95"/>
      <c r="V977" s="97"/>
      <c r="W977" s="98"/>
      <c r="X977" s="98"/>
      <c r="Y977" s="98"/>
      <c r="Z977" s="98"/>
      <c r="AA977" s="99"/>
    </row>
    <row r="978" spans="1:27" ht="12.75">
      <c r="A978" s="97"/>
      <c r="B978" s="97"/>
      <c r="C978" s="94" t="s">
        <v>187</v>
      </c>
      <c r="D978" s="95"/>
      <c r="E978" s="95"/>
      <c r="F978" s="95"/>
      <c r="G978" s="95"/>
      <c r="H978" s="95"/>
      <c r="I978" s="95"/>
      <c r="J978" s="95"/>
      <c r="K978" s="95"/>
      <c r="L978" s="95"/>
      <c r="M978" s="95"/>
      <c r="N978" s="95"/>
      <c r="O978" s="95"/>
      <c r="P978" s="95"/>
      <c r="Q978" s="95"/>
      <c r="R978" s="95"/>
      <c r="S978" s="95"/>
      <c r="T978" s="95"/>
      <c r="U978" s="95"/>
      <c r="V978" s="97"/>
      <c r="W978" s="98"/>
      <c r="X978" s="98"/>
      <c r="Y978" s="98"/>
      <c r="Z978" s="98"/>
      <c r="AA978" s="99"/>
    </row>
    <row r="979" spans="1:27" ht="12.75">
      <c r="A979" s="97"/>
      <c r="B979" s="94" t="s">
        <v>190</v>
      </c>
      <c r="C979" s="95"/>
      <c r="D979" s="95"/>
      <c r="E979" s="95"/>
      <c r="F979" s="95"/>
      <c r="G979" s="95"/>
      <c r="H979" s="95"/>
      <c r="I979" s="95"/>
      <c r="J979" s="95"/>
      <c r="K979" s="95"/>
      <c r="L979" s="95"/>
      <c r="M979" s="95"/>
      <c r="N979" s="95"/>
      <c r="O979" s="95"/>
      <c r="P979" s="95"/>
      <c r="Q979" s="95"/>
      <c r="R979" s="95"/>
      <c r="S979" s="95"/>
      <c r="T979" s="95"/>
      <c r="U979" s="95"/>
      <c r="V979" s="97"/>
      <c r="W979" s="98"/>
      <c r="X979" s="98"/>
      <c r="Y979" s="98"/>
      <c r="Z979" s="98"/>
      <c r="AA979" s="99"/>
    </row>
    <row r="980" spans="1:27" ht="12.75">
      <c r="A980" s="94" t="s">
        <v>154</v>
      </c>
      <c r="B980" s="95"/>
      <c r="C980" s="95"/>
      <c r="D980" s="95"/>
      <c r="E980" s="95"/>
      <c r="F980" s="95"/>
      <c r="G980" s="95"/>
      <c r="H980" s="95"/>
      <c r="I980" s="95"/>
      <c r="J980" s="95"/>
      <c r="K980" s="95"/>
      <c r="L980" s="95"/>
      <c r="M980" s="95"/>
      <c r="N980" s="95"/>
      <c r="O980" s="95"/>
      <c r="P980" s="95"/>
      <c r="Q980" s="95"/>
      <c r="R980" s="95"/>
      <c r="S980" s="95"/>
      <c r="T980" s="95"/>
      <c r="U980" s="95"/>
      <c r="V980" s="97"/>
      <c r="W980" s="98"/>
      <c r="X980" s="98"/>
      <c r="Y980" s="98"/>
      <c r="Z980" s="98"/>
      <c r="AA980" s="99"/>
    </row>
    <row r="981" spans="1:27" ht="12.75">
      <c r="A981" s="104" t="s">
        <v>137</v>
      </c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0"/>
      <c r="W981" s="101"/>
      <c r="X981" s="101"/>
      <c r="Y981" s="101"/>
      <c r="Z981" s="101"/>
      <c r="AA981" s="10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ssj</cp:lastModifiedBy>
  <cp:lastPrinted>2017-08-03T08:22:56Z</cp:lastPrinted>
  <dcterms:created xsi:type="dcterms:W3CDTF">2016-03-18T08:37:07Z</dcterms:created>
  <dcterms:modified xsi:type="dcterms:W3CDTF">2017-09-01T03:34:59Z</dcterms:modified>
  <cp:category/>
  <cp:version/>
  <cp:contentType/>
  <cp:contentStatus/>
</cp:coreProperties>
</file>